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3040" windowHeight="8970" firstSheet="6" activeTab="8"/>
  </bookViews>
  <sheets>
    <sheet name="Abstract" sheetId="2" r:id="rId1"/>
    <sheet name="33KV+11KV LINES" sheetId="1" r:id="rId2"/>
    <sheet name="DTRs" sheetId="4" r:id="rId3"/>
    <sheet name="PTR'S" sheetId="3" r:id="rId4"/>
    <sheet name="PTR'S with cost" sheetId="5" r:id="rId5"/>
    <sheet name="33KV+11KV LINES cost" sheetId="6" r:id="rId6"/>
    <sheet name="PTR'S with cost (2)" sheetId="8" r:id="rId7"/>
    <sheet name="PTR'S with cost (3)" sheetId="9" r:id="rId8"/>
    <sheet name="PTR'S with cost (4)" sheetId="10" r:id="rId9"/>
    <sheet name="PTR'S with cost (5)" sheetId="11" r:id="rId10"/>
  </sheets>
  <definedNames>
    <definedName name="_xlnm._FilterDatabase" localSheetId="1" hidden="1">'33KV+11KV LINES'!$A$3:$D$24</definedName>
    <definedName name="_xlnm._FilterDatabase" localSheetId="5" hidden="1">'33KV+11KV LINES cost'!$A$3:$E$24</definedName>
    <definedName name="_xlnm._FilterDatabase" localSheetId="3" hidden="1">'PTR''S'!$A$2:$D$19</definedName>
    <definedName name="_xlnm._FilterDatabase" localSheetId="4" hidden="1">'PTR''S with cost'!$A$2:$F$19</definedName>
    <definedName name="_xlnm._FilterDatabase" localSheetId="6" hidden="1">'PTR''S with cost (2)'!$C$1:$G$14</definedName>
    <definedName name="_xlnm._FilterDatabase" localSheetId="7" hidden="1">'PTR''S with cost (3)'!$C$1:$G$11</definedName>
    <definedName name="_xlnm._FilterDatabase" localSheetId="8" hidden="1">'PTR''S with cost (4)'!$D$1:$F$15</definedName>
    <definedName name="_xlnm._FilterDatabase" localSheetId="9" hidden="1">'PTR''S with cost (5)'!$C$1:$E$9</definedName>
    <definedName name="_xlnm.Print_Area" localSheetId="1">'33KV+11KV LINES'!$A$2:$D$32</definedName>
    <definedName name="_xlnm.Print_Area" localSheetId="5">'33KV+11KV LINES cost'!$A$2:$E$32</definedName>
    <definedName name="_xlnm.Print_Area" localSheetId="0">Abstract!$A$1:$Q$24</definedName>
    <definedName name="_xlnm.Print_Area" localSheetId="3">'PTR''S'!$A$1:$D$19</definedName>
    <definedName name="_xlnm.Print_Area" localSheetId="4">'PTR''S with cost'!$A$1:$F$19</definedName>
    <definedName name="_xlnm.Print_Area" localSheetId="6">'PTR''S with cost (2)'!$A$1:$G$20</definedName>
    <definedName name="_xlnm.Print_Area" localSheetId="7">'PTR''S with cost (3)'!$A$1:$G$14</definedName>
    <definedName name="_xlnm.Print_Area" localSheetId="8">'PTR''S with cost (4)'!$A$1:$G$14</definedName>
    <definedName name="_xlnm.Print_Area" localSheetId="9">'PTR''S with cost (5)'!$A$1:$F$9</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10"/>
  <c r="G4"/>
  <c r="G5"/>
  <c r="G6"/>
  <c r="G7"/>
  <c r="G8"/>
  <c r="G9"/>
  <c r="G10"/>
  <c r="G11"/>
  <c r="G12"/>
  <c r="G13"/>
  <c r="G14"/>
  <c r="G2"/>
  <c r="E17" l="1"/>
  <c r="G7" i="4"/>
  <c r="H3"/>
  <c r="P17" i="2"/>
  <c r="P16"/>
  <c r="P15"/>
  <c r="P14"/>
  <c r="P23"/>
  <c r="P22"/>
  <c r="P21"/>
  <c r="P19"/>
  <c r="P20"/>
  <c r="P12"/>
  <c r="P11"/>
  <c r="K10"/>
  <c r="I24" l="1"/>
  <c r="H24"/>
  <c r="G24"/>
  <c r="I18"/>
  <c r="H18"/>
  <c r="G18"/>
  <c r="K12"/>
  <c r="K11"/>
  <c r="P10"/>
  <c r="K9"/>
  <c r="Q5"/>
  <c r="K7"/>
  <c r="K5"/>
  <c r="K4"/>
  <c r="E24"/>
  <c r="D24"/>
  <c r="F23"/>
  <c r="F22"/>
  <c r="J22" s="1"/>
  <c r="K22" s="1"/>
  <c r="F21"/>
  <c r="J21" s="1"/>
  <c r="K21" s="1"/>
  <c r="F20"/>
  <c r="F19"/>
  <c r="E18"/>
  <c r="D18"/>
  <c r="F17"/>
  <c r="F16"/>
  <c r="F15"/>
  <c r="F14"/>
  <c r="J14" s="1"/>
  <c r="K14" s="1"/>
  <c r="Q13"/>
  <c r="F12"/>
  <c r="F11"/>
  <c r="F10"/>
  <c r="F9"/>
  <c r="K8"/>
  <c r="E8"/>
  <c r="D8"/>
  <c r="F7"/>
  <c r="E6"/>
  <c r="D6"/>
  <c r="F4"/>
  <c r="Q4" s="1"/>
  <c r="Q15" l="1"/>
  <c r="J15"/>
  <c r="K15" s="1"/>
  <c r="Q16"/>
  <c r="J16"/>
  <c r="K16" s="1"/>
  <c r="Q23"/>
  <c r="J23"/>
  <c r="Q17"/>
  <c r="J17"/>
  <c r="Q19"/>
  <c r="J19"/>
  <c r="K19" s="1"/>
  <c r="Q14"/>
  <c r="Q18" s="1"/>
  <c r="Q20"/>
  <c r="J20"/>
  <c r="K20" s="1"/>
  <c r="Q21"/>
  <c r="Q22"/>
  <c r="Q12"/>
  <c r="Q11"/>
  <c r="Q7"/>
  <c r="Q8" s="1"/>
  <c r="Q9"/>
  <c r="Q10"/>
  <c r="Q6"/>
  <c r="F8"/>
  <c r="F18"/>
  <c r="F24"/>
  <c r="F6"/>
  <c r="K6"/>
  <c r="Q24" l="1"/>
  <c r="K17"/>
  <c r="K18" s="1"/>
  <c r="J18"/>
  <c r="J24"/>
  <c r="K23"/>
  <c r="K24" s="1"/>
</calcChain>
</file>

<file path=xl/sharedStrings.xml><?xml version="1.0" encoding="utf-8"?>
<sst xmlns="http://schemas.openxmlformats.org/spreadsheetml/2006/main" count="543" uniqueCount="166">
  <si>
    <t>T-2530-50-01-12-02-001</t>
  </si>
  <si>
    <t xml:space="preserve">Estimate for erection of 2.88KM 33KV new line from 132KV Suryapet SS to bifurcate the loads of 33KV HPCL Feeder (tapping point near Jayashanka polymers) emanating from 132/33KV Suryapet EHT SS in Chivemla section of Suryapet Division in Suryapet Circle under T&amp;D Improvements to original works (Summer Action Plan works-2025).
</t>
  </si>
  <si>
    <t>T-2530-50-01-12-03-001</t>
  </si>
  <si>
    <t>Estimate for erection of 11.57KM 33KV new line from 132KV Suryapet SS to 33/11KV Penpahad SS in order to provide the load relief of 33KV Penpahad feeder emanating from 132/33KV suryapet SS and 33KV nellamri emainting from 132/33 KV munagala SS in penpahad section Suryapet Division of Suryapet Circle under T&amp;D Improvement to  original works (Summer Action Plan works-2025).</t>
  </si>
  <si>
    <t>T-2530-50-01-23-03-001</t>
  </si>
  <si>
    <t xml:space="preserve">Estimate for erection of 2.92Km 33KV New feeder emanating from 132/33KV Nuthankal SS to Errapad X Road tapping point in Nuthankal village to 33KV/11KV Reddygudem SS to bifurcate 33KV Reddygudem feeder emanating from 132/33KV Thungathurthy SS due to 33KV Reddygudem feeder load is 303A in Maddirala section of Thungathurthy sub-division in Suryapet Division in Suryapet Circle under T&amp;D Improvement to original works (Summer Action Plan works-2025).
</t>
  </si>
  <si>
    <t>T-2530-50-01-23-02-001</t>
  </si>
  <si>
    <t xml:space="preserve">Estimate for erection of new 16.3Km 33KV Kodur feeder emanating from 132/33KV Nuthankal SS to 33/11KV Kodur Substation to bifurcate the overloaded 335A on 33KV Velugupally feeder emanating from 132/33KV Thungathurthy Substation and through providing of alternate supply to 33/11KV Thallasingaram Substation, Nuthankal Section of Thungathurthy sub-division in Suryapet Division in Suryapet Circle under T&lt;(&gt;&amp;&lt;)&gt;D Improvement to original works (Summer Action Plan works-2026).
</t>
  </si>
  <si>
    <t>T-2531-50-01-12-01-002</t>
  </si>
  <si>
    <t>Estimate for erection of 6.3KM 33KV interlink line between 33/11KV Nemmikal substation and 33/11KV Athmakur, both are emanating from 132/33KV Nuthankal SS in Athmakur(S) Mandal in Suryapet Division of Suryapet Circle- Under T&amp;D Improvements to Original works (Under Summer Action Plan-2026)</t>
  </si>
  <si>
    <t>T-2531-50-01-12-03-002</t>
  </si>
  <si>
    <t>Estimate for erection of 33KV Interlink line between 33KV Nelamarry feeder emanating from 132/33KV Munagala EHT SS to 33/11KV Bhakthalapuram SS feeding from 33KV G.Thirualagiri feeder emanating from 132/33KV Munagala EHT SS to provide alternate supply to 33/11KV Bhakthalapuram SS in Penpahad section of Suryapet division in Suryapet Circle - Under T&amp;D Improvements to Original works (Under Summer Action Plan-2026)</t>
  </si>
  <si>
    <t>T-2532-50-01-12-03-003</t>
  </si>
  <si>
    <t>Estimate for erection of 11kV new Dosapahad 2 feeder from 33/11kV N.Annaram Substation to bifurcate the 11kV Dosapahad &amp;Anajipuram (Penpahad SS )feeder which is over loaded of 196 &amp;171Amps in Penpahad section in Suryapet division in Suryapet Circle under Summer action plan-2025 scheme of T&amp;D budget.</t>
  </si>
  <si>
    <t>T-2532-50-01-12-03-004</t>
  </si>
  <si>
    <t>Estimate for erection of 11kV new Gudepukunta thanda feeder from 33/11kV Dupahad Substation to bifurcate the 11kV Nelamarri feeder(Cheedella SS) which is over loaded of 160 Amps in Penpahad section in Suryapet division in Suryapet Circle under Summer action plan-2025 scheme of T&amp;D budget.</t>
  </si>
  <si>
    <t>T-2532-50-01-24-01-001</t>
  </si>
  <si>
    <t>Estimate for erection of 4.0KM 11KV New Lineproposed in33/11KV Arvapally Substation to bifurcate the loads of 11Kv Parsaipally Feeder emanating from 33/11KV Arvapally Sub-station which is overloaded with Loads of above 160A in J.R.Gudem Section in Suryapet Division under T&amp;D Improvement's works-2026.</t>
  </si>
  <si>
    <t>T-2532-50-01-12-03-005</t>
  </si>
  <si>
    <t xml:space="preserve">Estimate for erection of 11kV new Lalsing thanda feeder from 33/11kV Penpahad Substation to bifurcate the 11kV Dubbathanda &amp; Mahmadapuram
(Bakthalapuram SS )feeder which is over loaded of 172&amp;155 Amps in Penpahad section in Suryapet division in Suryapet Circle under Summer action plan-2025 scheme of T&amp;D budget.
</t>
  </si>
  <si>
    <t>T-2532-50-01-12-01-001</t>
  </si>
  <si>
    <t>Estimate for erection of additional 11KV bay along with 11kV feeder VCB to formation of 11kV Peepanaik thanda feeder from 33/11kV Patharlapahad Substation to bifurcate the 11kV Gattikal feeder(175Amp) from 33/11KV Kandagatla SS balancing among the PTRs (Crossed 80%) at 33/11KV Kandagatla substation in Athmakur(s) section in Suryapet division in Suryapet Circle under Summer action plan-2026 scheme of T&amp;D budget.</t>
  </si>
  <si>
    <t>T-2532-50-01-12-03-002</t>
  </si>
  <si>
    <t>Estimate for erection of 11kV new Chetlamukundapuram feeder -2 from 33/11kV Cheedella Substation to bifurcate the 11kV Chetlamukundapuram &amp;New Banjarahills feeder (Doopahad SS) which is over loaded of 171 &amp;175 Amps in Penpahad section in Suryapet division in Suryapet Circle under Summer action plan-2025 scheme of T&amp;D budget.</t>
  </si>
  <si>
    <t>T-2532-50-01-24-03-001</t>
  </si>
  <si>
    <t xml:space="preserve">Estimate for Bifurcation of 2.5km 11KV Line Emanating From 33/11KV Nagaram SS in D.Nagaram Section of D.Nagaram Sub-division of Suryapet 
Circle Under Summer Action Plan -2026
</t>
  </si>
  <si>
    <t>T-2532-50-01-11-03-001</t>
  </si>
  <si>
    <t>Estimate for erection of additional 11KV bay along with 11kV feeder VCB to formation of 11kV new Dubba Thanda feeder from 33/11kV Yerkaram Substation to bifurcate the 11kV Ramannagudem feeder(145Amp) and 11KV Yerkaram feeder(140Amp) AND load balancing among the PTRs (Crossed 80%) at 33/11KV Yerkaram substation in Suryapet Rural section in Suryapet division in Suryapet Circle under Summer action plan-2026 scheme of T&amp;D budget.</t>
  </si>
  <si>
    <t>T-2532-50-01-12-03-001</t>
  </si>
  <si>
    <t>Estimate for erection of 11kV new Cheedella Agl 2 feeder from 33/11kV Cheedella Substation to bifurcate the 11kV Cheedella AGL &amp;Thangellagudem feeders which is over loaded of 172&amp;142 Amps in Penpahad section in Suryapet division in Suryapet Circle under Summer action plan-2025 scheme Under T&amp;D Improvements to Original Works.</t>
  </si>
  <si>
    <t>T-2533-50-01-23-03-001</t>
  </si>
  <si>
    <t>Estimate for Erection of 3.0 KM 11KV inter Link Line between 11KV Mamillamadava Feeder and 11KVMukundhapuram feeder in 33/11KV Mukundhapuram SS to divert the loads from 11KV Mamillamadava Feeder to 11KV Mukundhapuram feeder in 33/11KV Mukundhapuram ss in Maddirala section, Suryapet division of Suryapet Circle under T&amp;D improvements to original Works.</t>
  </si>
  <si>
    <t>Sl.No</t>
  </si>
  <si>
    <t>WBS NO.</t>
  </si>
  <si>
    <t>Description</t>
  </si>
  <si>
    <t>Total Length of line</t>
  </si>
  <si>
    <t>Estimate Proposal is for erection of IN &amp; OUT arrangement(Alternate Source) to the 33/11KV Adivemla Substation from the 33KV Erkaram Feeder emanating from 132/33KV Suryapet EHT Substation with a distance of 0.77KM line in J.R.Gudem Section of Nagaram Sub-division of Suryapet Division of Suryapet</t>
  </si>
  <si>
    <t>T-2531-50-01-24-01-001</t>
  </si>
  <si>
    <t>T-2532-50-01-24-01-002</t>
  </si>
  <si>
    <t>T-2533-50-01-23-01-001</t>
  </si>
  <si>
    <t>T-2533-50-01-23-01-002</t>
  </si>
  <si>
    <t>T-2533-50-01-23-02-001</t>
  </si>
  <si>
    <t>Estimate for Erection of 1.1KM 11KV inter Link Line between 11KV Miryala Feeder and 11KV Lingampally feeder to divert the loads from 11KV Lingampally Feeder, 11KV Nuthankal Agl. feeder to tag on 11KV Miryala feeder in 33/11KV Dirisinapally ss in Nuthankal section, Suryapet division of Suryapet Circle under T&amp;D improvements to original Works.</t>
  </si>
  <si>
    <t>Estimate for Erection of 1.70 KM 11KV inter Link Line between 11KV Bandaramaram Feeder and 11KV Pasnoor feeder to divert the loads from 11KV Bandaramaram Feeder to 11KV Pasnoor feeder in  33/11KV Thungathurthy ss in Thungathurthy section, Suryapet division of  Suryapet Circle under T&amp;D improvements to original Works.</t>
  </si>
  <si>
    <t>Estimate for Erection of 0.400 KM 11KV inter Link Line between 11KV Manapuram Feeder and 11KV Ravulapally feeder to divert the loads from 11KV Manapuram Feeder and 11KV Ravulapally feeder 33/11KV Ravulapally ss in Thungathurthy section, Suryapet division of Suryapet Circle under T&amp;D improvements to original Works.</t>
  </si>
  <si>
    <t>Estimate for erection of 2.0KM 11KV New Line proposed to bifurcate the loads of 11Kv Timmapuram Feeder emanating from 33/11KV Adivemla Sub-station which is
overloaded with Loads of above 160A in J.R.Gudem Section in Suryapet Division under
T&amp;D Improvement's works-2026</t>
  </si>
  <si>
    <t>1.Bifurcation of 33 KV Lines(2530)</t>
  </si>
  <si>
    <t>2.  33KV Interlinking line(2531)</t>
  </si>
  <si>
    <t>3.Bifurcation of 11 KV lines(2532)</t>
  </si>
  <si>
    <t>4.    11KV Interlinking Line(2533)</t>
  </si>
  <si>
    <t xml:space="preserve"> </t>
  </si>
  <si>
    <t xml:space="preserve">Abstract Of Works Proposed Under Summer Action Plan 2026 - Suryapet Circle </t>
  </si>
  <si>
    <t>S.No.</t>
  </si>
  <si>
    <t>Name Of The Work</t>
  </si>
  <si>
    <t>No. Of Works Proposed</t>
  </si>
  <si>
    <t>Huzurnagar</t>
  </si>
  <si>
    <t>Suryapet</t>
  </si>
  <si>
    <t>Total</t>
  </si>
  <si>
    <t>PTRs (Enhancement) (T-2522)</t>
  </si>
  <si>
    <t>3.15 - 5.0MVA</t>
  </si>
  <si>
    <t>5.0 - 8.0 MVA</t>
  </si>
  <si>
    <t>TOTAL</t>
  </si>
  <si>
    <t>PTRs (Addlitional) (T-2521)</t>
  </si>
  <si>
    <t>5.0 MVA</t>
  </si>
  <si>
    <t>33 Kv Lines Bifurcation Works (T-2530)</t>
  </si>
  <si>
    <t>33 Kv Lines InterLinking Works (T-2531)</t>
  </si>
  <si>
    <t>11 Kv Lines Bifurcation Works (T-2532)</t>
  </si>
  <si>
    <t>11 Kv Lines InterLinking Works (T-2533)</t>
  </si>
  <si>
    <t>DTRs (Enhancement) (T-2524)</t>
  </si>
  <si>
    <t>1Ph-25 KVA</t>
  </si>
  <si>
    <t>3Ph-25KVA</t>
  </si>
  <si>
    <t>63 KVA</t>
  </si>
  <si>
    <t>100 KVA</t>
  </si>
  <si>
    <t>160 KVA</t>
  </si>
  <si>
    <t>DTRs (Addlitional) (T-2523)</t>
  </si>
  <si>
    <t>3ph-63KVA</t>
  </si>
  <si>
    <t>TOATL</t>
  </si>
  <si>
    <t>No. Of Works sanction various levels</t>
  </si>
  <si>
    <t>CGM</t>
  </si>
  <si>
    <t>SE</t>
  </si>
  <si>
    <t>DE</t>
  </si>
  <si>
    <t>1.Enhancement of PTRs</t>
  </si>
  <si>
    <t>SL.NO</t>
  </si>
  <si>
    <t>WBS NO</t>
  </si>
  <si>
    <t>Name of the work</t>
  </si>
  <si>
    <t>T-2522-50-01-12-02-002</t>
  </si>
  <si>
    <t>Estimate for enhancement of PTR-III Capacity from Existing 3.15MVA to 5MVA i.e., from existing 2X8+ 1X 3.15 MVA to 2x8+1x5 MVA at 33/11KV chandupatla SS in Chivemula Section of Suryapet Rural Sub-division of Suryapet Division of Suryapet Circle under T&amp;D PTR Augmentation works (Summer Action Plan works-2026).</t>
  </si>
  <si>
    <t>T-2522-50-01-12-02-001</t>
  </si>
  <si>
    <t>Estimate for enhancement of PTR-I Capacity from Existing 5MVA to 8MVA i.e., from existing 2X5MVA to 1x5+ 1x8 MVA at 33/11KV Durajpally SS in Chivemula Section of Suryapet Rural Sub-division of Suryapet Division of Suryapet Circle under T&amp;D PTR Augmentation works (Summer Action Plan works-2026).</t>
  </si>
  <si>
    <t>T-2522-50-01-11-03-001</t>
  </si>
  <si>
    <t>Estimate for enhancement of existing PTR-I capacity from 5MVA to 8MVA i.e., from existing 1X8+1X5 MVA to 2X8MVA at 33/11KV Yerkaram Substation in Suryapet Mandal of Suryapet Rural section of Suryapet Division of Suryapet Circle under summer action plan 2025-26.</t>
  </si>
  <si>
    <t>T-2522-50-01-24-02-001</t>
  </si>
  <si>
    <t>Estimate for enhancement of PTR-II Capacity from existing 3.15MVA to 5MVA i.e., from existing 1X5 MVA+1X3.15 to 2X5MVA PTRs at 33/11 KV Thatipamula Sub-station in Operation section Thirumalagiri of D.Nagaram sub-division of Suryapet Division of Suryapet Circle Under T&amp;D PTR augmentation works (Summer Action Plan Works-2026).</t>
  </si>
  <si>
    <t>T-2522-50-01-24-02-002</t>
  </si>
  <si>
    <t>Estimate for enhancement of PTR-II Capacity from existing 5MVA to 8MVA i.e., from existing 2X5 MVA to1X5+1X8MVA PTRs at 33/11 KV Gundepuri Sub-station in Operation section Thirumalagiri of D.Nagaram sub-division of Suryapet Division of Suryapet Circle – Under T&amp;D PTR augmentation works (Summer Action Plan Works-2026)</t>
  </si>
  <si>
    <t>T-2522-50-01-12-01-001</t>
  </si>
  <si>
    <t>Estimate for enhancement of PTR-II Capacity from 3.15MVA to 5MVA i.e., from existing 1X5+1X3.15MVA to 2X5 MVA at 33/11KV Patharlpahad SS in Athmakur(s) Mandal of Suryapet Rural Sub-division of Suryapet Division of Suryapet Circle under T&amp;D PTR Augmentation works (Summer Action Plan works-2025).</t>
  </si>
  <si>
    <t>T-2522-50-01-12-01-002</t>
  </si>
  <si>
    <t>Estimate for enhancement of PTR-I Capacity from 5MVA to 8MVA i.e., from existing 1X5MVA+1X8MVA to 2X8 MVA at 33/11KV Kandagatla SS in Athmakur(s) Section of Suryapet Rural Sub-division of Suryapet Division of Suryapet Circle under T&amp;D PTR Augmentation works (Summer Action Plan works-2026).</t>
  </si>
  <si>
    <t>2.Additional PTRs</t>
  </si>
  <si>
    <t>T-2521-50-01-24-01-001</t>
  </si>
  <si>
    <t>Estimate Proposal is for erection of 1No. Additional 5MVA PTR in addition to the existing 2x8MVA PTRs in 33/11KV Arvapally Sub-Station in Operation section J.R Gudem of Nagaram sub-division of Suryapet Division of Suryapet Circle - Under T&amp;D PTR Augmentation works (Summer Action Plan Works-2026)</t>
  </si>
  <si>
    <t>T-2521-50-01-24-01-002</t>
  </si>
  <si>
    <t>Estimate Proposal is for erection of 1No. Additional 5MVA PTR in addition to the existing 1x8MVA+1X5MVA PTRs in 33/11KV Kodur Sub-station in Operation section J.R Gudem of Nagaram sub-division of Suryapet Division of Suryapet Circle- Under T&amp;D PTR augmentation works (Summer Action Plan Works-2026)</t>
  </si>
  <si>
    <t>T-2521-50-01-24-01-003</t>
  </si>
  <si>
    <t>Estimate Proposal is for erection of 1No. Additional 5MVA PTR in addition to the existing 1x8MVA+1X5MVA PTRs in 33/11KV Adivemla Sub-Station in Operation section J.R Gudem of Nagaram sub-division of Suryapet Division of Suryapet Circle - Under T&amp;D PTR Augmentation works Summer action Plan-2026)</t>
  </si>
  <si>
    <t>T-2521-50-01-12-03-002</t>
  </si>
  <si>
    <t>Estimate for erection of 1No. Additional 5MVA PTR to the existing 2X8MVA PTRs thus making a total capacity of 2X8MVA + 1X5 MVA at 33/11KV Penpahad SS in Penpahad section of Suryapet Rural Sub-division in Suryapet division of Suryapet Circle - Under PTR Augmentation works.(Summer Action Plan-2026)</t>
  </si>
  <si>
    <t>T-2521-50-01-12-03-003</t>
  </si>
  <si>
    <t>Estimate for erection of 1No. Additional 5MVA PTR to the existing 1X5MVA+ 1X8 MVA PTRs thus making a total capacity of 2X5MVA + 1X8 MVA at 33/11KV N.Annaram Sub-station in Penpahad section of Suryapet Rural Sub-division in Suryapet division of Suryapet Circle - Under PTR Augmentation works (Summer Action Plan-2026).</t>
  </si>
  <si>
    <t>T-2521-50-01-24-02-002</t>
  </si>
  <si>
    <t xml:space="preserve">Estimate Proposal is for erection of 1No. Additional 5MVA PTR in addition to the existing 2x8MVAPTRs in 33/11KV Jalalpuram Sub-Station in Operation section Thirumalagiri of
Nagaram sub-division of Suryapet Division of Suryapet Circle -Under T&amp;D PTR Augumentation works (Summer Action Plan Works - 2026)
</t>
  </si>
  <si>
    <t>Corporate 
Office</t>
  </si>
  <si>
    <t>No. Of Works forword  various levels</t>
  </si>
  <si>
    <t>Balance</t>
  </si>
  <si>
    <t>T-2521-50-01-24-03-001</t>
  </si>
  <si>
    <t>T-2521-50-01-12-01-001</t>
  </si>
  <si>
    <t>T-2521-50-01-12-03-001</t>
  </si>
  <si>
    <t xml:space="preserve"> Estimate for erection of 1No. additional 5MVA PTR to the existing 1X8MVA + 1X5 MVA PTRs thus making a total capacity of 1x8+2X5MVA at 33/11KV Aipoor Sub-station in Operation Section Athmakur(s) of Operation Sub-Division Suryapet Rural of Operation Division Suryapet of Suryapet Circle under 3T&amp;D PTR Augmentation works (Summer action plan-2026)</t>
  </si>
  <si>
    <t xml:space="preserve"> Estimate for erection of 1No. additional 5MVA PTR to the existing 2X8MVA PTR thus making a total capacity of 2X8+1X5MVA PTRs at 33/11KV Cheedella Sub-station in Operation Section Penpahad of Operation Sub-Division Suryapet Rural in Suryapet Division of Suryapet Circle under T&amp;D PTR Augmentation works.</t>
  </si>
  <si>
    <t xml:space="preserve">Estimate for Erection of 1No. additional 5MVA PTR to the Existing 2X8MVA PTR'S thus making a total capacity of 1X5+2X8MVA at 33/11KV Nagaram Sub-Station in D.Nagaram Section of D.Nagaram Sub-division in Suryapet Division of Suryapet Circle under T&amp;D PTR Augmentation works ( Summer Action Plan-2026).
</t>
  </si>
  <si>
    <t>u</t>
  </si>
  <si>
    <t>SE/Agreement</t>
  </si>
  <si>
    <t>Sent for Sanction/CE/Op/Rural Zone</t>
  </si>
  <si>
    <t>REMARKS</t>
  </si>
  <si>
    <t>ADDITIONAL</t>
  </si>
  <si>
    <t>1-ph 10kva</t>
  </si>
  <si>
    <t>1-ph 15kva</t>
  </si>
  <si>
    <t>1-ph 25KVA</t>
  </si>
  <si>
    <t>3-25KVA</t>
  </si>
  <si>
    <t>ENHANCEMENT</t>
  </si>
  <si>
    <t>Agreement under process</t>
  </si>
  <si>
    <t>Under tender process</t>
  </si>
  <si>
    <t>Service Cost</t>
  </si>
  <si>
    <t>Material Cost</t>
  </si>
  <si>
    <t>SE Level</t>
  </si>
  <si>
    <t>3.  Additional PTRs</t>
  </si>
  <si>
    <t>Remarks</t>
  </si>
  <si>
    <t>DE/TENDER PROCESS</t>
  </si>
  <si>
    <t>SE/TENDER PROCESS</t>
  </si>
  <si>
    <t>NOT APPROVED</t>
  </si>
  <si>
    <t>1.  33KV Bifurcation (2530)</t>
  </si>
  <si>
    <t>CE/TENDER PROCESS</t>
  </si>
  <si>
    <t>APPROVED</t>
  </si>
  <si>
    <t>ESTIMATE STATUS</t>
  </si>
  <si>
    <t>Sl.No.</t>
  </si>
  <si>
    <t>22.11.2025</t>
  </si>
  <si>
    <t>02.12.2025</t>
  </si>
  <si>
    <t>15.12.2025</t>
  </si>
  <si>
    <t>19.11.2025</t>
  </si>
  <si>
    <t>17.11.2025</t>
  </si>
  <si>
    <t>29.11.2025</t>
  </si>
  <si>
    <t>06.12.2025</t>
  </si>
  <si>
    <t>Sanction Date</t>
  </si>
  <si>
    <t>T-2432-50-01-12-02-001</t>
  </si>
  <si>
    <t>Bifurcation of overloaded 11KV Thimmapuram feeder emanating from 33/11KV Chandupatla SS by erection of 3.33KM new 11KV Modinipuram feeder from 33/11KV Durajpally SS which involves stringing of 2.7KM SCOH line &amp; 0.63KM DCOH line with 55sq.mm AAA conductor over now proposed 11Mtrs &amp; 9.1Mtrs PSCC poles along with bay extension and erection of 11KV feeder VCB at 33/11KV Durajpally SS in Chivmela section in Suryapet Rural subdivision in Suryapet Division of Suryapet Circle under T&amp;D Improvements to original works</t>
  </si>
  <si>
    <t>Sp.No.</t>
  </si>
  <si>
    <t>Others</t>
  </si>
  <si>
    <t>ST</t>
  </si>
  <si>
    <t>SC</t>
  </si>
  <si>
    <t>CAT</t>
  </si>
  <si>
    <t>3KV Plinth</t>
  </si>
  <si>
    <t>LV plinth</t>
  </si>
  <si>
    <t xml:space="preserve">Re routing of 4.320KM 11KV Machinapally feeder in Machinapally village in Nuthanakal mandal in Suryapet Division in Suryapet circle -under T&amp;D works Ren. &amp; Mod.Works
</t>
  </si>
  <si>
    <t>T-2463-50-01-23-02-001</t>
  </si>
  <si>
    <t>2% SD</t>
  </si>
</sst>
</file>

<file path=xl/styles.xml><?xml version="1.0" encoding="utf-8"?>
<styleSheet xmlns="http://schemas.openxmlformats.org/spreadsheetml/2006/main">
  <fonts count="34">
    <font>
      <sz val="11"/>
      <color theme="1"/>
      <name val="Calibri"/>
      <family val="2"/>
      <scheme val="minor"/>
    </font>
    <font>
      <sz val="12"/>
      <color theme="1"/>
      <name val="Calibri"/>
      <family val="2"/>
    </font>
    <font>
      <b/>
      <sz val="16"/>
      <color theme="1"/>
      <name val="Calibri"/>
      <family val="2"/>
      <scheme val="minor"/>
    </font>
    <font>
      <sz val="11"/>
      <color theme="1"/>
      <name val="Calibri"/>
      <family val="2"/>
    </font>
    <font>
      <sz val="12"/>
      <color theme="1"/>
      <name val="Calibri"/>
      <family val="2"/>
      <scheme val="minor"/>
    </font>
    <font>
      <b/>
      <sz val="11"/>
      <color theme="1"/>
      <name val="Calibri"/>
      <family val="2"/>
      <scheme val="minor"/>
    </font>
    <font>
      <b/>
      <sz val="12"/>
      <color theme="1"/>
      <name val="Calibri"/>
      <family val="2"/>
      <scheme val="minor"/>
    </font>
    <font>
      <sz val="11"/>
      <name val="Calibri"/>
      <family val="2"/>
      <scheme val="minor"/>
    </font>
    <font>
      <sz val="12"/>
      <color rgb="FFFF0000"/>
      <name val="Calibri"/>
      <family val="2"/>
    </font>
    <font>
      <sz val="12"/>
      <color theme="1"/>
      <name val="Bookman Old Style"/>
      <family val="1"/>
    </font>
    <font>
      <b/>
      <sz val="22"/>
      <color theme="1"/>
      <name val="Bookman Old Style"/>
      <family val="1"/>
    </font>
    <font>
      <b/>
      <sz val="18"/>
      <color theme="1"/>
      <name val="Times New Roman"/>
      <family val="1"/>
    </font>
    <font>
      <b/>
      <sz val="18"/>
      <color theme="1"/>
      <name val="Bookman Old Style"/>
      <family val="1"/>
    </font>
    <font>
      <sz val="18"/>
      <color theme="1"/>
      <name val="Bookman Old Style"/>
      <family val="1"/>
    </font>
    <font>
      <sz val="18"/>
      <color theme="1"/>
      <name val="Times New Roman"/>
      <family val="1"/>
    </font>
    <font>
      <sz val="16"/>
      <color theme="1"/>
      <name val="Times New Roman"/>
      <family val="1"/>
    </font>
    <font>
      <b/>
      <sz val="16"/>
      <color theme="1"/>
      <name val="Times New Roman"/>
      <family val="1"/>
    </font>
    <font>
      <b/>
      <sz val="18"/>
      <name val="Times New Roman"/>
      <family val="1"/>
    </font>
    <font>
      <b/>
      <sz val="12"/>
      <color theme="1"/>
      <name val="Bookman Old Style"/>
      <family val="1"/>
    </font>
    <font>
      <sz val="18"/>
      <name val="Times New Roman"/>
      <family val="1"/>
    </font>
    <font>
      <b/>
      <sz val="14"/>
      <color theme="1"/>
      <name val="Calibri"/>
      <family val="2"/>
      <scheme val="minor"/>
    </font>
    <font>
      <b/>
      <sz val="18"/>
      <color theme="1"/>
      <name val="Calibri"/>
      <family val="2"/>
      <scheme val="minor"/>
    </font>
    <font>
      <sz val="18"/>
      <color theme="1"/>
      <name val="Calibri"/>
      <family val="2"/>
      <scheme val="minor"/>
    </font>
    <font>
      <sz val="14"/>
      <color theme="1"/>
      <name val="Calibri"/>
      <family val="2"/>
      <scheme val="minor"/>
    </font>
    <font>
      <sz val="20"/>
      <color theme="1"/>
      <name val="Calibri"/>
      <family val="2"/>
      <scheme val="minor"/>
    </font>
    <font>
      <b/>
      <sz val="20"/>
      <color theme="1"/>
      <name val="Calibri"/>
      <family val="2"/>
      <scheme val="minor"/>
    </font>
    <font>
      <b/>
      <sz val="11"/>
      <color theme="1"/>
      <name val="Calibri"/>
      <family val="2"/>
    </font>
    <font>
      <b/>
      <sz val="12"/>
      <color theme="1"/>
      <name val="Calibri"/>
      <family val="2"/>
    </font>
    <font>
      <b/>
      <sz val="11"/>
      <color theme="1"/>
      <name val="Arial"/>
      <family val="2"/>
    </font>
    <font>
      <b/>
      <sz val="12"/>
      <color theme="1"/>
      <name val="Arial"/>
      <family val="2"/>
    </font>
    <font>
      <sz val="14"/>
      <color theme="1"/>
      <name val="Arial"/>
      <family val="2"/>
    </font>
    <font>
      <b/>
      <sz val="14"/>
      <color theme="1"/>
      <name val="Arial"/>
      <family val="2"/>
    </font>
    <font>
      <sz val="11"/>
      <color theme="1"/>
      <name val="Arial"/>
      <family val="2"/>
    </font>
    <font>
      <b/>
      <sz val="10"/>
      <color theme="1"/>
      <name val="Arial"/>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s>
  <cellStyleXfs count="1">
    <xf numFmtId="0" fontId="0" fillId="0" borderId="0"/>
  </cellStyleXfs>
  <cellXfs count="134">
    <xf numFmtId="0" fontId="0" fillId="0" borderId="0" xfId="0"/>
    <xf numFmtId="0" fontId="0" fillId="0" borderId="4" xfId="0" applyBorder="1" applyAlignment="1">
      <alignment horizontal="center" vertical="center"/>
    </xf>
    <xf numFmtId="0" fontId="0" fillId="0" borderId="4" xfId="0"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4"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8" fillId="0" borderId="4" xfId="0" applyFont="1" applyBorder="1" applyAlignment="1">
      <alignment horizontal="center" vertical="center" wrapText="1"/>
    </xf>
    <xf numFmtId="0" fontId="7" fillId="0" borderId="4" xfId="0" applyFont="1" applyBorder="1" applyAlignment="1">
      <alignment horizontal="center" vertical="center"/>
    </xf>
    <xf numFmtId="0" fontId="9" fillId="2" borderId="4" xfId="0" applyFont="1" applyFill="1" applyBorder="1" applyAlignment="1">
      <alignment horizontal="center" vertical="center"/>
    </xf>
    <xf numFmtId="0" fontId="9" fillId="2" borderId="0" xfId="0" applyFont="1" applyFill="1"/>
    <xf numFmtId="0" fontId="11" fillId="2" borderId="4" xfId="0" applyFont="1" applyFill="1" applyBorder="1" applyAlignment="1">
      <alignment horizontal="center" vertical="center"/>
    </xf>
    <xf numFmtId="0" fontId="13" fillId="2" borderId="0" xfId="0" applyFont="1" applyFill="1"/>
    <xf numFmtId="0" fontId="14" fillId="2" borderId="4" xfId="0" applyFont="1" applyFill="1" applyBorder="1" applyAlignment="1">
      <alignment horizontal="center" vertical="center"/>
    </xf>
    <xf numFmtId="0" fontId="11"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1" fontId="14" fillId="2" borderId="4" xfId="0" applyNumberFormat="1" applyFont="1" applyFill="1" applyBorder="1" applyAlignment="1">
      <alignment horizontal="center" vertical="center" wrapText="1"/>
    </xf>
    <xf numFmtId="0" fontId="17" fillId="2" borderId="4" xfId="0" applyFont="1" applyFill="1" applyBorder="1" applyAlignment="1">
      <alignment horizontal="center" vertical="center" wrapText="1"/>
    </xf>
    <xf numFmtId="1" fontId="17" fillId="2" borderId="4" xfId="0" applyNumberFormat="1" applyFont="1" applyFill="1" applyBorder="1" applyAlignment="1">
      <alignment horizontal="center" vertical="center" wrapText="1"/>
    </xf>
    <xf numFmtId="1" fontId="11" fillId="2" borderId="4" xfId="0" applyNumberFormat="1" applyFont="1" applyFill="1" applyBorder="1" applyAlignment="1">
      <alignment horizontal="center" vertical="center" wrapText="1"/>
    </xf>
    <xf numFmtId="0" fontId="18" fillId="2" borderId="5" xfId="0" applyFont="1" applyFill="1" applyBorder="1"/>
    <xf numFmtId="0" fontId="15" fillId="2" borderId="4" xfId="0" applyFont="1" applyFill="1" applyBorder="1" applyAlignment="1">
      <alignment horizontal="center" vertical="center"/>
    </xf>
    <xf numFmtId="0" fontId="18" fillId="2" borderId="0" xfId="0" applyFont="1" applyFill="1"/>
    <xf numFmtId="0" fontId="19" fillId="2" borderId="4" xfId="0" applyFont="1" applyFill="1" applyBorder="1" applyAlignment="1">
      <alignment horizontal="center" vertical="center" wrapText="1"/>
    </xf>
    <xf numFmtId="1" fontId="19" fillId="2" borderId="4" xfId="0" applyNumberFormat="1" applyFont="1" applyFill="1" applyBorder="1" applyAlignment="1">
      <alignment horizontal="center" vertical="center" wrapText="1"/>
    </xf>
    <xf numFmtId="0" fontId="9" fillId="2" borderId="0" xfId="0" applyFont="1" applyFill="1" applyAlignment="1">
      <alignment horizontal="center" vertical="center"/>
    </xf>
    <xf numFmtId="1" fontId="12" fillId="2" borderId="4" xfId="0" applyNumberFormat="1" applyFont="1" applyFill="1" applyBorder="1" applyAlignment="1">
      <alignment horizontal="center"/>
    </xf>
    <xf numFmtId="0" fontId="16" fillId="2" borderId="4" xfId="0" applyFont="1" applyFill="1" applyBorder="1" applyAlignment="1">
      <alignment horizontal="center" wrapText="1"/>
    </xf>
    <xf numFmtId="0" fontId="11" fillId="2" borderId="4" xfId="0" applyFont="1" applyFill="1" applyBorder="1" applyAlignment="1">
      <alignment horizontal="center" wrapText="1"/>
    </xf>
    <xf numFmtId="1" fontId="12" fillId="2" borderId="4" xfId="0" applyNumberFormat="1" applyFont="1" applyFill="1" applyBorder="1" applyAlignment="1">
      <alignment horizontal="center" vertical="center"/>
    </xf>
    <xf numFmtId="0" fontId="20" fillId="0" borderId="0" xfId="0" applyFont="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5" fillId="0" borderId="4" xfId="0" applyFont="1" applyBorder="1" applyAlignment="1">
      <alignment horizontal="center" vertical="center"/>
    </xf>
    <xf numFmtId="0" fontId="21" fillId="0" borderId="4" xfId="0" applyFont="1" applyBorder="1" applyAlignment="1">
      <alignment horizontal="center" vertical="center"/>
    </xf>
    <xf numFmtId="0" fontId="22" fillId="0" borderId="4" xfId="0" applyFont="1" applyBorder="1" applyAlignment="1">
      <alignment horizontal="center" vertical="center"/>
    </xf>
    <xf numFmtId="0" fontId="22" fillId="0" borderId="0" xfId="0" applyFont="1" applyAlignment="1">
      <alignment horizontal="center" vertical="center"/>
    </xf>
    <xf numFmtId="0" fontId="23" fillId="0" borderId="0" xfId="0" applyFont="1"/>
    <xf numFmtId="0" fontId="24" fillId="0" borderId="4" xfId="0" applyFont="1" applyBorder="1" applyAlignment="1">
      <alignment horizontal="center" vertical="center"/>
    </xf>
    <xf numFmtId="0" fontId="20" fillId="0" borderId="4" xfId="0" applyFont="1" applyBorder="1" applyAlignment="1">
      <alignment horizontal="center" vertical="center"/>
    </xf>
    <xf numFmtId="0" fontId="25" fillId="0" borderId="4" xfId="0" applyFont="1" applyBorder="1" applyAlignment="1">
      <alignment horizontal="center" vertical="center"/>
    </xf>
    <xf numFmtId="0" fontId="5" fillId="0" borderId="0" xfId="0" applyFont="1" applyAlignment="1">
      <alignment horizontal="center" vertical="center"/>
    </xf>
    <xf numFmtId="4" fontId="0" fillId="0" borderId="4" xfId="0" applyNumberFormat="1" applyBorder="1" applyAlignment="1">
      <alignment horizontal="center" vertical="center"/>
    </xf>
    <xf numFmtId="0" fontId="20" fillId="0" borderId="7" xfId="0" applyFont="1" applyBorder="1" applyAlignment="1">
      <alignment horizontal="center" vertical="center"/>
    </xf>
    <xf numFmtId="4" fontId="0" fillId="0" borderId="4" xfId="0" applyNumberFormat="1" applyBorder="1" applyAlignment="1">
      <alignment horizontal="center" vertical="center" wrapText="1"/>
    </xf>
    <xf numFmtId="0" fontId="26" fillId="0" borderId="4" xfId="0" applyFont="1" applyBorder="1" applyAlignment="1">
      <alignment horizontal="center" vertical="center" wrapText="1"/>
    </xf>
    <xf numFmtId="4" fontId="5" fillId="0" borderId="4" xfId="0" applyNumberFormat="1" applyFont="1" applyBorder="1" applyAlignment="1">
      <alignment horizontal="center" vertical="center"/>
    </xf>
    <xf numFmtId="4" fontId="5" fillId="0" borderId="4" xfId="0" applyNumberFormat="1" applyFont="1" applyBorder="1" applyAlignment="1">
      <alignment horizontal="center" vertical="center" wrapText="1"/>
    </xf>
    <xf numFmtId="0" fontId="27" fillId="0" borderId="4" xfId="0" applyFont="1" applyBorder="1" applyAlignment="1">
      <alignment horizontal="center" vertical="center" wrapText="1"/>
    </xf>
    <xf numFmtId="0" fontId="28" fillId="0" borderId="4" xfId="0" applyFont="1" applyBorder="1" applyAlignment="1">
      <alignment horizontal="center" vertical="center"/>
    </xf>
    <xf numFmtId="0" fontId="28" fillId="0" borderId="4" xfId="0" applyFont="1" applyBorder="1" applyAlignment="1">
      <alignment horizontal="center" vertical="center" wrapText="1"/>
    </xf>
    <xf numFmtId="4" fontId="28" fillId="0" borderId="4" xfId="0" applyNumberFormat="1" applyFont="1" applyBorder="1" applyAlignment="1">
      <alignment horizontal="center" vertical="center"/>
    </xf>
    <xf numFmtId="4" fontId="28" fillId="0" borderId="4" xfId="0" applyNumberFormat="1" applyFont="1" applyBorder="1" applyAlignment="1">
      <alignment horizontal="center" vertical="center" wrapText="1"/>
    </xf>
    <xf numFmtId="0" fontId="29" fillId="0" borderId="4" xfId="0" applyFont="1" applyBorder="1" applyAlignment="1">
      <alignment horizontal="center" vertical="center" wrapText="1"/>
    </xf>
    <xf numFmtId="0" fontId="29" fillId="0" borderId="4" xfId="0" applyFont="1" applyBorder="1" applyAlignment="1">
      <alignment horizontal="center" vertical="center"/>
    </xf>
    <xf numFmtId="0" fontId="5" fillId="0" borderId="7" xfId="0" applyFont="1" applyBorder="1" applyAlignment="1">
      <alignment horizontal="center" vertical="center" wrapText="1"/>
    </xf>
    <xf numFmtId="0" fontId="0" fillId="0" borderId="6" xfId="0" applyBorder="1" applyAlignment="1">
      <alignment horizontal="center" vertical="center"/>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2" fillId="0" borderId="4" xfId="0" applyFont="1" applyBorder="1" applyAlignment="1">
      <alignment horizontal="center" vertical="center"/>
    </xf>
    <xf numFmtId="0" fontId="29" fillId="0" borderId="4" xfId="0" applyFont="1" applyBorder="1" applyAlignment="1">
      <alignment horizontal="center" vertical="center"/>
    </xf>
    <xf numFmtId="4" fontId="29" fillId="0" borderId="4" xfId="0" applyNumberFormat="1" applyFont="1" applyBorder="1" applyAlignment="1">
      <alignment horizontal="center" vertical="center" wrapText="1"/>
    </xf>
    <xf numFmtId="0" fontId="0" fillId="0" borderId="0" xfId="0" applyBorder="1" applyAlignment="1">
      <alignment horizontal="center" vertical="center"/>
    </xf>
    <xf numFmtId="0" fontId="29" fillId="3" borderId="4" xfId="0" applyFont="1" applyFill="1" applyBorder="1" applyAlignment="1">
      <alignment horizontal="center" vertical="center"/>
    </xf>
    <xf numFmtId="0" fontId="28" fillId="3" borderId="4" xfId="0" applyFont="1" applyFill="1" applyBorder="1" applyAlignment="1">
      <alignment horizontal="center" vertical="center"/>
    </xf>
    <xf numFmtId="0" fontId="29" fillId="3" borderId="4" xfId="0" applyFont="1" applyFill="1" applyBorder="1" applyAlignment="1">
      <alignment horizontal="center" vertical="center" wrapText="1"/>
    </xf>
    <xf numFmtId="4" fontId="29" fillId="3" borderId="4" xfId="0" applyNumberFormat="1" applyFont="1" applyFill="1" applyBorder="1" applyAlignment="1">
      <alignment horizontal="center" vertical="center" wrapText="1"/>
    </xf>
    <xf numFmtId="0" fontId="0" fillId="3" borderId="0" xfId="0" applyFill="1" applyAlignment="1">
      <alignment horizontal="center" vertical="center"/>
    </xf>
    <xf numFmtId="0" fontId="31" fillId="0" borderId="4" xfId="0" applyFont="1" applyBorder="1" applyAlignment="1">
      <alignment horizontal="center" vertical="center"/>
    </xf>
    <xf numFmtId="0" fontId="31" fillId="0" borderId="4" xfId="0" applyFont="1" applyBorder="1" applyAlignment="1">
      <alignment horizontal="center" vertical="center" wrapText="1"/>
    </xf>
    <xf numFmtId="0" fontId="30" fillId="0" borderId="0" xfId="0" applyFont="1" applyAlignment="1">
      <alignment horizontal="center" vertical="center"/>
    </xf>
    <xf numFmtId="0" fontId="29" fillId="0" borderId="4" xfId="0" applyFont="1" applyFill="1" applyBorder="1" applyAlignment="1">
      <alignment horizontal="center" vertical="center" wrapText="1"/>
    </xf>
    <xf numFmtId="4" fontId="29" fillId="0" borderId="4" xfId="0" applyNumberFormat="1" applyFont="1" applyFill="1" applyBorder="1" applyAlignment="1">
      <alignment horizontal="center" vertical="center" wrapText="1"/>
    </xf>
    <xf numFmtId="0" fontId="29" fillId="0" borderId="7" xfId="0" applyFont="1" applyBorder="1" applyAlignment="1">
      <alignment horizontal="center" vertical="center"/>
    </xf>
    <xf numFmtId="4" fontId="28" fillId="0" borderId="4" xfId="0" applyNumberFormat="1" applyFont="1" applyFill="1" applyBorder="1" applyAlignment="1">
      <alignment horizontal="center" vertical="center" wrapText="1"/>
    </xf>
    <xf numFmtId="0" fontId="28" fillId="0" borderId="4"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2" fillId="0" borderId="4" xfId="0" applyFont="1" applyFill="1" applyBorder="1" applyAlignment="1">
      <alignment horizontal="center" vertical="center" wrapText="1"/>
    </xf>
    <xf numFmtId="4" fontId="28" fillId="3" borderId="4" xfId="0" applyNumberFormat="1" applyFont="1" applyFill="1" applyBorder="1" applyAlignment="1">
      <alignment horizontal="center" vertical="center" wrapText="1"/>
    </xf>
    <xf numFmtId="0" fontId="32" fillId="3" borderId="4" xfId="0" applyFont="1" applyFill="1" applyBorder="1" applyAlignment="1">
      <alignment horizontal="center" vertical="center" wrapText="1"/>
    </xf>
    <xf numFmtId="0" fontId="28" fillId="3" borderId="4" xfId="0" applyFont="1" applyFill="1" applyBorder="1" applyAlignment="1">
      <alignment horizontal="center" vertical="center" wrapText="1"/>
    </xf>
    <xf numFmtId="0" fontId="29" fillId="0" borderId="4" xfId="0" applyFont="1" applyFill="1" applyBorder="1" applyAlignment="1">
      <alignment horizontal="center" vertical="center"/>
    </xf>
    <xf numFmtId="0" fontId="20" fillId="0" borderId="4" xfId="0" applyFont="1" applyBorder="1" applyAlignment="1">
      <alignment horizontal="center" vertical="center"/>
    </xf>
    <xf numFmtId="0" fontId="30" fillId="3" borderId="4" xfId="0" applyFont="1" applyFill="1" applyBorder="1" applyAlignment="1">
      <alignment horizontal="center" vertical="center" wrapText="1"/>
    </xf>
    <xf numFmtId="0" fontId="30" fillId="0" borderId="4" xfId="0" applyFont="1" applyBorder="1" applyAlignment="1">
      <alignment horizontal="center" vertical="center" wrapText="1"/>
    </xf>
    <xf numFmtId="1" fontId="31" fillId="0" borderId="4" xfId="0" applyNumberFormat="1" applyFont="1" applyBorder="1" applyAlignment="1">
      <alignment horizontal="center" vertical="center"/>
    </xf>
    <xf numFmtId="4" fontId="31" fillId="0" borderId="4" xfId="0" applyNumberFormat="1" applyFont="1" applyBorder="1" applyAlignment="1">
      <alignment horizontal="center" vertical="center" wrapText="1"/>
    </xf>
    <xf numFmtId="4" fontId="31" fillId="0" borderId="4" xfId="0" applyNumberFormat="1" applyFont="1" applyBorder="1" applyAlignment="1">
      <alignment horizontal="center" vertical="center"/>
    </xf>
    <xf numFmtId="1" fontId="31" fillId="3" borderId="4" xfId="0" applyNumberFormat="1" applyFont="1" applyFill="1" applyBorder="1" applyAlignment="1">
      <alignment horizontal="center" vertical="center"/>
    </xf>
    <xf numFmtId="0" fontId="31" fillId="3" borderId="4" xfId="0" applyFont="1" applyFill="1" applyBorder="1" applyAlignment="1">
      <alignment horizontal="center" vertical="center"/>
    </xf>
    <xf numFmtId="0" fontId="31" fillId="3" borderId="4" xfId="0" applyFont="1" applyFill="1" applyBorder="1" applyAlignment="1">
      <alignment horizontal="center" vertical="center" wrapText="1"/>
    </xf>
    <xf numFmtId="4" fontId="31" fillId="3" borderId="4" xfId="0" applyNumberFormat="1" applyFont="1" applyFill="1" applyBorder="1" applyAlignment="1">
      <alignment horizontal="center" vertical="center" wrapText="1"/>
    </xf>
    <xf numFmtId="0" fontId="20" fillId="3" borderId="0" xfId="0" applyFont="1" applyFill="1" applyAlignment="1">
      <alignment horizontal="center" vertical="center"/>
    </xf>
    <xf numFmtId="0" fontId="23" fillId="0" borderId="0" xfId="0" applyFont="1" applyAlignment="1">
      <alignment horizontal="center" vertical="center"/>
    </xf>
    <xf numFmtId="0" fontId="23" fillId="3" borderId="0" xfId="0" applyFont="1" applyFill="1" applyAlignment="1">
      <alignment horizontal="center" vertical="center"/>
    </xf>
    <xf numFmtId="0" fontId="30" fillId="0" borderId="4" xfId="0" applyFont="1" applyBorder="1" applyAlignment="1">
      <alignment horizontal="center" vertical="center"/>
    </xf>
    <xf numFmtId="0" fontId="20" fillId="3" borderId="4" xfId="0" applyFont="1" applyFill="1" applyBorder="1" applyAlignment="1">
      <alignment horizontal="center" vertical="center"/>
    </xf>
    <xf numFmtId="0" fontId="23" fillId="0" borderId="4" xfId="0" applyFont="1" applyBorder="1" applyAlignment="1">
      <alignment horizontal="center" vertical="center"/>
    </xf>
    <xf numFmtId="0" fontId="20" fillId="0" borderId="4" xfId="0" applyFont="1" applyBorder="1" applyAlignment="1">
      <alignment horizontal="center" vertical="center"/>
    </xf>
    <xf numFmtId="1" fontId="31" fillId="0" borderId="4" xfId="0" applyNumberFormat="1" applyFont="1" applyFill="1" applyBorder="1" applyAlignment="1">
      <alignment horizontal="center" vertical="center"/>
    </xf>
    <xf numFmtId="0" fontId="31" fillId="0" borderId="4" xfId="0" applyFont="1" applyFill="1" applyBorder="1" applyAlignment="1">
      <alignment horizontal="center" vertical="center"/>
    </xf>
    <xf numFmtId="0" fontId="31" fillId="0" borderId="4" xfId="0" applyFont="1" applyFill="1" applyBorder="1" applyAlignment="1">
      <alignment horizontal="center" vertical="center" wrapText="1"/>
    </xf>
    <xf numFmtId="0" fontId="30" fillId="0" borderId="4" xfId="0" applyFont="1" applyFill="1" applyBorder="1" applyAlignment="1">
      <alignment horizontal="center" vertical="center" wrapText="1"/>
    </xf>
    <xf numFmtId="4" fontId="31" fillId="0" borderId="4" xfId="0" applyNumberFormat="1" applyFont="1" applyFill="1" applyBorder="1" applyAlignment="1">
      <alignment horizontal="center" vertical="center" wrapText="1"/>
    </xf>
    <xf numFmtId="1" fontId="31" fillId="4" borderId="4" xfId="0" applyNumberFormat="1" applyFont="1" applyFill="1" applyBorder="1" applyAlignment="1">
      <alignment horizontal="center" vertical="center"/>
    </xf>
    <xf numFmtId="0" fontId="31" fillId="4" borderId="4" xfId="0" applyFont="1" applyFill="1" applyBorder="1" applyAlignment="1">
      <alignment horizontal="center" vertical="center"/>
    </xf>
    <xf numFmtId="0" fontId="31" fillId="4" borderId="4" xfId="0" applyFont="1" applyFill="1" applyBorder="1" applyAlignment="1">
      <alignment horizontal="center" vertical="center" wrapText="1"/>
    </xf>
    <xf numFmtId="0" fontId="30" fillId="4" borderId="4" xfId="0" applyFont="1" applyFill="1" applyBorder="1" applyAlignment="1">
      <alignment horizontal="center" vertical="center" wrapText="1"/>
    </xf>
    <xf numFmtId="4" fontId="31" fillId="4" borderId="4" xfId="0" applyNumberFormat="1" applyFont="1" applyFill="1" applyBorder="1" applyAlignment="1">
      <alignment horizontal="center" vertical="center" wrapText="1"/>
    </xf>
    <xf numFmtId="4" fontId="31" fillId="3" borderId="4" xfId="0" applyNumberFormat="1" applyFont="1" applyFill="1" applyBorder="1" applyAlignment="1">
      <alignment horizontal="center" vertical="center"/>
    </xf>
    <xf numFmtId="0" fontId="31" fillId="5" borderId="4" xfId="0" applyFont="1" applyFill="1" applyBorder="1" applyAlignment="1">
      <alignment horizontal="center" vertical="center"/>
    </xf>
    <xf numFmtId="0" fontId="20" fillId="5" borderId="0" xfId="0" applyFont="1" applyFill="1" applyAlignment="1">
      <alignment horizontal="center" vertical="center"/>
    </xf>
    <xf numFmtId="0" fontId="23" fillId="4" borderId="0" xfId="0" applyFont="1" applyFill="1" applyAlignment="1">
      <alignment horizontal="center" vertical="center"/>
    </xf>
    <xf numFmtId="0" fontId="10" fillId="2" borderId="4" xfId="0" applyFont="1" applyFill="1" applyBorder="1" applyAlignment="1">
      <alignment horizontal="center" vertical="center"/>
    </xf>
    <xf numFmtId="0" fontId="10" fillId="2" borderId="7" xfId="0" applyFont="1" applyFill="1" applyBorder="1" applyAlignment="1">
      <alignment horizontal="center" vertical="center"/>
    </xf>
    <xf numFmtId="0" fontId="11" fillId="2" borderId="4" xfId="0" applyFont="1" applyFill="1" applyBorder="1" applyAlignment="1">
      <alignment horizontal="center" vertical="center" wrapText="1"/>
    </xf>
    <xf numFmtId="0" fontId="15" fillId="2" borderId="4" xfId="0" applyFont="1" applyFill="1" applyBorder="1" applyAlignment="1">
      <alignment horizontal="center" vertical="center"/>
    </xf>
    <xf numFmtId="0" fontId="16" fillId="2" borderId="4" xfId="0" applyFont="1" applyFill="1" applyBorder="1" applyAlignment="1">
      <alignment horizontal="center" vertical="center" wrapText="1"/>
    </xf>
    <xf numFmtId="0" fontId="12" fillId="2" borderId="7" xfId="0" applyFont="1" applyFill="1" applyBorder="1" applyAlignment="1">
      <alignment horizontal="center" vertical="center"/>
    </xf>
    <xf numFmtId="0" fontId="12" fillId="2" borderId="6" xfId="0" applyFont="1" applyFill="1" applyBorder="1" applyAlignment="1">
      <alignment horizontal="center" vertical="center"/>
    </xf>
    <xf numFmtId="0" fontId="16" fillId="2" borderId="4" xfId="0" applyFont="1" applyFill="1" applyBorder="1" applyAlignment="1">
      <alignment horizont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6" fillId="0" borderId="4" xfId="0" applyFont="1" applyBorder="1" applyAlignment="1">
      <alignment horizontal="center" vertical="center"/>
    </xf>
    <xf numFmtId="0" fontId="2" fillId="0" borderId="4" xfId="0" applyFont="1" applyBorder="1" applyAlignment="1">
      <alignment horizontal="center" vertical="center"/>
    </xf>
    <xf numFmtId="0" fontId="21" fillId="0" borderId="4" xfId="0" applyFont="1" applyBorder="1" applyAlignment="1">
      <alignment horizontal="center" vertical="center"/>
    </xf>
    <xf numFmtId="0" fontId="21" fillId="0" borderId="1" xfId="0" applyFont="1" applyBorder="1" applyAlignment="1">
      <alignment horizontal="center" vertical="center"/>
    </xf>
    <xf numFmtId="0" fontId="20" fillId="0" borderId="4"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Q54"/>
  <sheetViews>
    <sheetView view="pageBreakPreview" topLeftCell="A16" zoomScale="60" zoomScaleNormal="96" workbookViewId="0">
      <selection activeCell="G21" sqref="G21"/>
    </sheetView>
  </sheetViews>
  <sheetFormatPr defaultColWidth="9.140625" defaultRowHeight="15.75"/>
  <cols>
    <col min="1" max="1" width="9.140625" style="28"/>
    <col min="2" max="2" width="50.28515625" style="13" customWidth="1"/>
    <col min="3" max="3" width="52" style="13" customWidth="1"/>
    <col min="4" max="6" width="24.42578125" style="13" customWidth="1"/>
    <col min="7" max="7" width="17" style="13" bestFit="1" customWidth="1"/>
    <col min="8" max="8" width="9.5703125" style="13" bestFit="1" customWidth="1"/>
    <col min="9" max="9" width="8.28515625" style="13" bestFit="1" customWidth="1"/>
    <col min="10" max="10" width="10.5703125" style="13" customWidth="1"/>
    <col min="11" max="11" width="10.85546875" style="13" bestFit="1" customWidth="1"/>
    <col min="12" max="12" width="17" style="13" bestFit="1" customWidth="1"/>
    <col min="13" max="13" width="9.5703125" style="13" bestFit="1" customWidth="1"/>
    <col min="14" max="14" width="8.28515625" style="13" bestFit="1" customWidth="1"/>
    <col min="15" max="15" width="10.5703125" style="13" customWidth="1"/>
    <col min="16" max="16" width="10.85546875" style="13" bestFit="1" customWidth="1"/>
    <col min="17" max="17" width="14.85546875" style="13" customWidth="1"/>
    <col min="18" max="16384" width="9.140625" style="13"/>
  </cols>
  <sheetData>
    <row r="1" spans="1:17" ht="45.6" customHeight="1">
      <c r="A1" s="12"/>
      <c r="B1" s="116" t="s">
        <v>51</v>
      </c>
      <c r="C1" s="116"/>
      <c r="D1" s="116"/>
      <c r="E1" s="116"/>
      <c r="F1" s="116"/>
      <c r="G1" s="116"/>
      <c r="H1" s="116"/>
      <c r="I1" s="116"/>
      <c r="J1" s="116"/>
      <c r="K1" s="116"/>
      <c r="L1" s="117"/>
    </row>
    <row r="2" spans="1:17" s="15" customFormat="1" ht="52.9" customHeight="1">
      <c r="A2" s="14" t="s">
        <v>52</v>
      </c>
      <c r="B2" s="118" t="s">
        <v>53</v>
      </c>
      <c r="C2" s="118"/>
      <c r="D2" s="118" t="s">
        <v>54</v>
      </c>
      <c r="E2" s="118"/>
      <c r="F2" s="118"/>
      <c r="G2" s="124" t="s">
        <v>113</v>
      </c>
      <c r="H2" s="125"/>
      <c r="I2" s="125"/>
      <c r="J2" s="125"/>
      <c r="K2" s="126"/>
      <c r="L2" s="118" t="s">
        <v>77</v>
      </c>
      <c r="M2" s="118"/>
      <c r="N2" s="118"/>
      <c r="O2" s="118"/>
      <c r="P2" s="118"/>
      <c r="Q2" s="121" t="s">
        <v>114</v>
      </c>
    </row>
    <row r="3" spans="1:17" s="15" customFormat="1" ht="52.9" customHeight="1">
      <c r="A3" s="16"/>
      <c r="B3" s="17"/>
      <c r="C3" s="17"/>
      <c r="D3" s="17" t="s">
        <v>55</v>
      </c>
      <c r="E3" s="17" t="s">
        <v>56</v>
      </c>
      <c r="F3" s="17" t="s">
        <v>57</v>
      </c>
      <c r="G3" s="17" t="s">
        <v>112</v>
      </c>
      <c r="H3" s="17" t="s">
        <v>78</v>
      </c>
      <c r="I3" s="17" t="s">
        <v>79</v>
      </c>
      <c r="J3" s="17" t="s">
        <v>80</v>
      </c>
      <c r="K3" s="17" t="s">
        <v>57</v>
      </c>
      <c r="L3" s="17" t="s">
        <v>112</v>
      </c>
      <c r="M3" s="17" t="s">
        <v>78</v>
      </c>
      <c r="N3" s="17" t="s">
        <v>79</v>
      </c>
      <c r="O3" s="17" t="s">
        <v>80</v>
      </c>
      <c r="P3" s="17" t="s">
        <v>57</v>
      </c>
      <c r="Q3" s="122"/>
    </row>
    <row r="4" spans="1:17" ht="27.75" customHeight="1">
      <c r="A4" s="119">
        <v>1</v>
      </c>
      <c r="B4" s="120" t="s">
        <v>58</v>
      </c>
      <c r="C4" s="30" t="s">
        <v>59</v>
      </c>
      <c r="D4" s="18">
        <v>4</v>
      </c>
      <c r="E4" s="18">
        <v>3</v>
      </c>
      <c r="F4" s="18">
        <f>D4+E4</f>
        <v>7</v>
      </c>
      <c r="G4" s="18">
        <v>7</v>
      </c>
      <c r="H4" s="18"/>
      <c r="I4" s="18"/>
      <c r="J4" s="18"/>
      <c r="K4" s="19">
        <f>I4+J4+H4+G4</f>
        <v>7</v>
      </c>
      <c r="L4" s="18"/>
      <c r="M4" s="18"/>
      <c r="N4" s="18"/>
      <c r="O4" s="18"/>
      <c r="P4" s="18"/>
      <c r="Q4" s="29">
        <f>F4-P4</f>
        <v>7</v>
      </c>
    </row>
    <row r="5" spans="1:17" ht="27.75" customHeight="1">
      <c r="A5" s="119"/>
      <c r="B5" s="120"/>
      <c r="C5" s="30" t="s">
        <v>60</v>
      </c>
      <c r="D5" s="18">
        <v>7</v>
      </c>
      <c r="E5" s="18">
        <v>4</v>
      </c>
      <c r="F5" s="18">
        <v>11</v>
      </c>
      <c r="G5" s="18">
        <v>11</v>
      </c>
      <c r="H5" s="18"/>
      <c r="I5" s="18"/>
      <c r="J5" s="18"/>
      <c r="K5" s="19">
        <f>I5+J5+H5+G5</f>
        <v>11</v>
      </c>
      <c r="L5" s="18"/>
      <c r="M5" s="18"/>
      <c r="N5" s="18"/>
      <c r="O5" s="18"/>
      <c r="P5" s="18"/>
      <c r="Q5" s="29">
        <f>F5-P5</f>
        <v>11</v>
      </c>
    </row>
    <row r="6" spans="1:17" ht="27.75" customHeight="1">
      <c r="A6" s="119"/>
      <c r="B6" s="120"/>
      <c r="C6" s="31" t="s">
        <v>61</v>
      </c>
      <c r="D6" s="20">
        <f>D5+D4</f>
        <v>11</v>
      </c>
      <c r="E6" s="20">
        <f t="shared" ref="E6" si="0">E5+E4</f>
        <v>7</v>
      </c>
      <c r="F6" s="17">
        <f t="shared" ref="F6:F23" si="1">D6+E6</f>
        <v>18</v>
      </c>
      <c r="G6" s="17">
        <v>18</v>
      </c>
      <c r="H6" s="18"/>
      <c r="I6" s="18"/>
      <c r="J6" s="18"/>
      <c r="K6" s="21">
        <f>K5+K4</f>
        <v>18</v>
      </c>
      <c r="L6" s="18"/>
      <c r="M6" s="18"/>
      <c r="N6" s="18"/>
      <c r="O6" s="18"/>
      <c r="P6" s="18"/>
      <c r="Q6" s="29">
        <f>Q5+Q4</f>
        <v>18</v>
      </c>
    </row>
    <row r="7" spans="1:17" ht="27.75" customHeight="1">
      <c r="A7" s="119">
        <v>2</v>
      </c>
      <c r="B7" s="120" t="s">
        <v>62</v>
      </c>
      <c r="C7" s="30" t="s">
        <v>63</v>
      </c>
      <c r="D7" s="18">
        <v>3</v>
      </c>
      <c r="E7" s="18">
        <v>9</v>
      </c>
      <c r="F7" s="18">
        <f t="shared" si="1"/>
        <v>12</v>
      </c>
      <c r="G7" s="18">
        <v>12</v>
      </c>
      <c r="H7" s="18"/>
      <c r="I7" s="18"/>
      <c r="J7" s="18"/>
      <c r="K7" s="19">
        <f>I7+J7+H7+G7</f>
        <v>12</v>
      </c>
      <c r="L7" s="18"/>
      <c r="M7" s="18"/>
      <c r="N7" s="18"/>
      <c r="O7" s="18"/>
      <c r="P7" s="18"/>
      <c r="Q7" s="29">
        <f>F7-P7</f>
        <v>12</v>
      </c>
    </row>
    <row r="8" spans="1:17" s="23" customFormat="1" ht="27.75" customHeight="1">
      <c r="A8" s="119"/>
      <c r="B8" s="120"/>
      <c r="C8" s="31" t="s">
        <v>61</v>
      </c>
      <c r="D8" s="20">
        <f>D7</f>
        <v>3</v>
      </c>
      <c r="E8" s="20">
        <f>E7</f>
        <v>9</v>
      </c>
      <c r="F8" s="17">
        <f t="shared" si="1"/>
        <v>12</v>
      </c>
      <c r="G8" s="17">
        <v>12</v>
      </c>
      <c r="H8" s="18"/>
      <c r="I8" s="18"/>
      <c r="J8" s="18"/>
      <c r="K8" s="22">
        <f>I8+J8+H8+G8</f>
        <v>12</v>
      </c>
      <c r="L8" s="18"/>
      <c r="M8" s="18"/>
      <c r="N8" s="18"/>
      <c r="O8" s="18"/>
      <c r="P8" s="18"/>
      <c r="Q8" s="29">
        <f>Q7</f>
        <v>12</v>
      </c>
    </row>
    <row r="9" spans="1:17" ht="27.75" customHeight="1">
      <c r="A9" s="24">
        <v>3</v>
      </c>
      <c r="B9" s="123" t="s">
        <v>64</v>
      </c>
      <c r="C9" s="123"/>
      <c r="D9" s="20">
        <v>3</v>
      </c>
      <c r="E9" s="20">
        <v>4</v>
      </c>
      <c r="F9" s="17">
        <f t="shared" si="1"/>
        <v>7</v>
      </c>
      <c r="G9" s="18">
        <v>7</v>
      </c>
      <c r="H9" s="18"/>
      <c r="I9" s="27"/>
      <c r="J9" s="27"/>
      <c r="K9" s="19">
        <f>I9+J9+H9+G9</f>
        <v>7</v>
      </c>
      <c r="L9" s="18"/>
      <c r="M9" s="18"/>
      <c r="N9" s="27"/>
      <c r="O9" s="27"/>
      <c r="P9" s="19"/>
      <c r="Q9" s="29">
        <f>F9-P9</f>
        <v>7</v>
      </c>
    </row>
    <row r="10" spans="1:17" ht="33" customHeight="1">
      <c r="A10" s="24">
        <v>4</v>
      </c>
      <c r="B10" s="123" t="s">
        <v>65</v>
      </c>
      <c r="C10" s="123"/>
      <c r="D10" s="20">
        <v>0</v>
      </c>
      <c r="E10" s="20">
        <v>3</v>
      </c>
      <c r="F10" s="17">
        <f t="shared" si="1"/>
        <v>3</v>
      </c>
      <c r="G10" s="18">
        <v>2</v>
      </c>
      <c r="H10" s="18"/>
      <c r="I10" s="27">
        <v>1</v>
      </c>
      <c r="J10" s="27" t="s">
        <v>50</v>
      </c>
      <c r="K10" s="19">
        <f>I10+H10+G10</f>
        <v>3</v>
      </c>
      <c r="L10" s="18"/>
      <c r="M10" s="18"/>
      <c r="N10" s="27">
        <v>1</v>
      </c>
      <c r="O10" s="27"/>
      <c r="P10" s="19">
        <f t="shared" ref="P10:P12" si="2">N10+O10+M10+L10</f>
        <v>1</v>
      </c>
      <c r="Q10" s="29">
        <f t="shared" ref="Q10:Q23" si="3">F10-P10</f>
        <v>2</v>
      </c>
    </row>
    <row r="11" spans="1:17" s="25" customFormat="1" ht="27.75" customHeight="1">
      <c r="A11" s="24">
        <v>5</v>
      </c>
      <c r="B11" s="123" t="s">
        <v>66</v>
      </c>
      <c r="C11" s="123"/>
      <c r="D11" s="20">
        <v>6</v>
      </c>
      <c r="E11" s="20">
        <v>10</v>
      </c>
      <c r="F11" s="17">
        <f t="shared" si="1"/>
        <v>16</v>
      </c>
      <c r="G11" s="18">
        <v>6</v>
      </c>
      <c r="H11" s="18">
        <v>9</v>
      </c>
      <c r="I11" s="27">
        <v>1</v>
      </c>
      <c r="J11" s="27"/>
      <c r="K11" s="19">
        <f t="shared" ref="K11:K23" si="4">I11+J11+H11+G11</f>
        <v>16</v>
      </c>
      <c r="L11" s="18"/>
      <c r="M11" s="18">
        <v>9</v>
      </c>
      <c r="N11" s="27">
        <v>1</v>
      </c>
      <c r="O11" s="27"/>
      <c r="P11" s="19">
        <f t="shared" si="2"/>
        <v>10</v>
      </c>
      <c r="Q11" s="29">
        <f t="shared" si="3"/>
        <v>6</v>
      </c>
    </row>
    <row r="12" spans="1:17" s="25" customFormat="1" ht="27.75" customHeight="1">
      <c r="A12" s="24">
        <v>6</v>
      </c>
      <c r="B12" s="123" t="s">
        <v>67</v>
      </c>
      <c r="C12" s="123"/>
      <c r="D12" s="20">
        <v>7</v>
      </c>
      <c r="E12" s="20">
        <v>4</v>
      </c>
      <c r="F12" s="17">
        <f t="shared" si="1"/>
        <v>11</v>
      </c>
      <c r="G12" s="18"/>
      <c r="H12" s="18">
        <v>2</v>
      </c>
      <c r="I12" s="27">
        <v>8</v>
      </c>
      <c r="J12" s="27">
        <v>1</v>
      </c>
      <c r="K12" s="19">
        <f t="shared" si="4"/>
        <v>11</v>
      </c>
      <c r="L12" s="18"/>
      <c r="M12" s="18">
        <v>2</v>
      </c>
      <c r="N12" s="27">
        <v>8</v>
      </c>
      <c r="O12" s="27">
        <v>1</v>
      </c>
      <c r="P12" s="19">
        <f t="shared" si="2"/>
        <v>11</v>
      </c>
      <c r="Q12" s="29">
        <f t="shared" si="3"/>
        <v>0</v>
      </c>
    </row>
    <row r="13" spans="1:17" ht="27.75" customHeight="1">
      <c r="A13" s="119">
        <v>7</v>
      </c>
      <c r="B13" s="120" t="s">
        <v>68</v>
      </c>
      <c r="C13" s="30" t="s">
        <v>69</v>
      </c>
      <c r="D13" s="18"/>
      <c r="E13" s="18"/>
      <c r="F13" s="18"/>
      <c r="G13" s="18"/>
      <c r="H13" s="18"/>
      <c r="I13" s="19"/>
      <c r="J13" s="19"/>
      <c r="K13" s="19"/>
      <c r="L13" s="18"/>
      <c r="M13" s="18"/>
      <c r="N13" s="19"/>
      <c r="O13" s="19"/>
      <c r="P13" s="19"/>
      <c r="Q13" s="29">
        <f t="shared" si="3"/>
        <v>0</v>
      </c>
    </row>
    <row r="14" spans="1:17" ht="27.75" customHeight="1">
      <c r="A14" s="119"/>
      <c r="B14" s="120"/>
      <c r="C14" s="30" t="s">
        <v>70</v>
      </c>
      <c r="D14" s="26">
        <v>3</v>
      </c>
      <c r="E14" s="26">
        <v>0</v>
      </c>
      <c r="F14" s="18">
        <f t="shared" si="1"/>
        <v>3</v>
      </c>
      <c r="G14" s="18"/>
      <c r="H14" s="18"/>
      <c r="I14" s="27"/>
      <c r="J14" s="18">
        <f t="shared" ref="J14:J17" si="5">F14-G14-H14-I14</f>
        <v>3</v>
      </c>
      <c r="K14" s="19">
        <f t="shared" si="4"/>
        <v>3</v>
      </c>
      <c r="L14" s="18"/>
      <c r="M14" s="18"/>
      <c r="N14" s="18"/>
      <c r="O14" s="18"/>
      <c r="P14" s="18">
        <f t="shared" ref="P14:P17" si="6">L14+M14+N14+O14</f>
        <v>0</v>
      </c>
      <c r="Q14" s="29">
        <f t="shared" si="3"/>
        <v>3</v>
      </c>
    </row>
    <row r="15" spans="1:17" ht="27.75" customHeight="1">
      <c r="A15" s="119"/>
      <c r="B15" s="120"/>
      <c r="C15" s="30" t="s">
        <v>71</v>
      </c>
      <c r="D15" s="26">
        <v>2</v>
      </c>
      <c r="E15" s="26">
        <v>17</v>
      </c>
      <c r="F15" s="18">
        <f t="shared" si="1"/>
        <v>19</v>
      </c>
      <c r="G15" s="18"/>
      <c r="H15" s="18"/>
      <c r="I15" s="27">
        <v>8</v>
      </c>
      <c r="J15" s="18">
        <f t="shared" si="5"/>
        <v>11</v>
      </c>
      <c r="K15" s="19">
        <f t="shared" si="4"/>
        <v>19</v>
      </c>
      <c r="L15" s="18"/>
      <c r="M15" s="18"/>
      <c r="N15" s="27">
        <v>8</v>
      </c>
      <c r="O15" s="27"/>
      <c r="P15" s="18">
        <f t="shared" si="6"/>
        <v>8</v>
      </c>
      <c r="Q15" s="29">
        <f>F15-P15</f>
        <v>11</v>
      </c>
    </row>
    <row r="16" spans="1:17" ht="27.75" customHeight="1">
      <c r="A16" s="119"/>
      <c r="B16" s="120"/>
      <c r="C16" s="30" t="s">
        <v>72</v>
      </c>
      <c r="D16" s="26">
        <v>21</v>
      </c>
      <c r="E16" s="26">
        <v>18</v>
      </c>
      <c r="F16" s="18">
        <f t="shared" si="1"/>
        <v>39</v>
      </c>
      <c r="G16" s="18"/>
      <c r="H16" s="18"/>
      <c r="I16" s="27">
        <v>1</v>
      </c>
      <c r="J16" s="18">
        <f t="shared" si="5"/>
        <v>38</v>
      </c>
      <c r="K16" s="19">
        <f t="shared" si="4"/>
        <v>39</v>
      </c>
      <c r="L16" s="18"/>
      <c r="M16" s="18"/>
      <c r="N16" s="27">
        <v>1</v>
      </c>
      <c r="O16" s="27"/>
      <c r="P16" s="18">
        <f t="shared" si="6"/>
        <v>1</v>
      </c>
      <c r="Q16" s="29">
        <f t="shared" si="3"/>
        <v>38</v>
      </c>
    </row>
    <row r="17" spans="1:17" ht="27.75" customHeight="1">
      <c r="A17" s="119"/>
      <c r="B17" s="120"/>
      <c r="C17" s="30" t="s">
        <v>73</v>
      </c>
      <c r="D17" s="26">
        <v>26</v>
      </c>
      <c r="E17" s="26">
        <v>19</v>
      </c>
      <c r="F17" s="18">
        <f t="shared" si="1"/>
        <v>45</v>
      </c>
      <c r="G17" s="18"/>
      <c r="H17" s="18">
        <v>13</v>
      </c>
      <c r="I17" s="27"/>
      <c r="J17" s="18">
        <f t="shared" si="5"/>
        <v>32</v>
      </c>
      <c r="K17" s="19">
        <f t="shared" si="4"/>
        <v>45</v>
      </c>
      <c r="L17" s="18"/>
      <c r="M17" s="18"/>
      <c r="N17" s="27"/>
      <c r="O17" s="27"/>
      <c r="P17" s="18">
        <f t="shared" si="6"/>
        <v>0</v>
      </c>
      <c r="Q17" s="29">
        <f t="shared" si="3"/>
        <v>45</v>
      </c>
    </row>
    <row r="18" spans="1:17" s="23" customFormat="1" ht="27.75" customHeight="1">
      <c r="A18" s="119"/>
      <c r="B18" s="120"/>
      <c r="C18" s="31" t="s">
        <v>61</v>
      </c>
      <c r="D18" s="20">
        <f t="shared" ref="D18:J18" si="7">D17+D16+D15+D14+D13</f>
        <v>52</v>
      </c>
      <c r="E18" s="20">
        <f t="shared" si="7"/>
        <v>54</v>
      </c>
      <c r="F18" s="17">
        <f t="shared" si="1"/>
        <v>106</v>
      </c>
      <c r="G18" s="20">
        <f t="shared" si="7"/>
        <v>0</v>
      </c>
      <c r="H18" s="20">
        <f t="shared" si="7"/>
        <v>13</v>
      </c>
      <c r="I18" s="20">
        <f t="shared" si="7"/>
        <v>9</v>
      </c>
      <c r="J18" s="20">
        <f t="shared" si="7"/>
        <v>84</v>
      </c>
      <c r="K18" s="22">
        <f>K17+K16+K15+K14+K13</f>
        <v>106</v>
      </c>
      <c r="L18" s="17">
        <v>0</v>
      </c>
      <c r="M18" s="17">
        <v>0</v>
      </c>
      <c r="N18" s="17">
        <v>0</v>
      </c>
      <c r="O18" s="17">
        <v>0</v>
      </c>
      <c r="P18" s="17">
        <v>0</v>
      </c>
      <c r="Q18" s="29">
        <f>Q17+Q16+Q15+Q14+Q13</f>
        <v>97</v>
      </c>
    </row>
    <row r="19" spans="1:17" ht="27.75" customHeight="1">
      <c r="A19" s="119">
        <v>8</v>
      </c>
      <c r="B19" s="120" t="s">
        <v>74</v>
      </c>
      <c r="C19" s="30" t="s">
        <v>69</v>
      </c>
      <c r="D19" s="26">
        <v>201</v>
      </c>
      <c r="E19" s="26">
        <v>131</v>
      </c>
      <c r="F19" s="18">
        <f t="shared" si="1"/>
        <v>332</v>
      </c>
      <c r="G19" s="18"/>
      <c r="H19" s="18"/>
      <c r="I19" s="18"/>
      <c r="J19" s="18">
        <f>F19-G19-H19-I19</f>
        <v>332</v>
      </c>
      <c r="K19" s="19">
        <f t="shared" si="4"/>
        <v>332</v>
      </c>
      <c r="L19" s="18"/>
      <c r="M19" s="18"/>
      <c r="N19" s="18"/>
      <c r="O19" s="18"/>
      <c r="P19" s="18">
        <f>L19+M19+N19+O19</f>
        <v>0</v>
      </c>
      <c r="Q19" s="29">
        <f>F19-P19</f>
        <v>332</v>
      </c>
    </row>
    <row r="20" spans="1:17" ht="27.75" customHeight="1">
      <c r="A20" s="119"/>
      <c r="B20" s="120"/>
      <c r="C20" s="30" t="s">
        <v>70</v>
      </c>
      <c r="D20" s="26">
        <v>187</v>
      </c>
      <c r="E20" s="26">
        <v>88</v>
      </c>
      <c r="F20" s="18">
        <f t="shared" si="1"/>
        <v>275</v>
      </c>
      <c r="G20" s="18"/>
      <c r="H20" s="18"/>
      <c r="I20" s="18">
        <v>2</v>
      </c>
      <c r="J20" s="18">
        <f>F20-G20-H20-I20</f>
        <v>273</v>
      </c>
      <c r="K20" s="19">
        <f t="shared" si="4"/>
        <v>275</v>
      </c>
      <c r="L20" s="18"/>
      <c r="M20" s="18"/>
      <c r="N20" s="18">
        <v>2</v>
      </c>
      <c r="O20" s="18"/>
      <c r="P20" s="18">
        <f>L20+M20+N20+O20</f>
        <v>2</v>
      </c>
      <c r="Q20" s="29">
        <f t="shared" si="3"/>
        <v>273</v>
      </c>
    </row>
    <row r="21" spans="1:17" ht="27.75" customHeight="1">
      <c r="A21" s="119"/>
      <c r="B21" s="120"/>
      <c r="C21" s="30" t="s">
        <v>75</v>
      </c>
      <c r="D21" s="26">
        <v>7</v>
      </c>
      <c r="E21" s="26">
        <v>69</v>
      </c>
      <c r="F21" s="18">
        <f t="shared" si="1"/>
        <v>76</v>
      </c>
      <c r="G21" s="18"/>
      <c r="H21" s="18"/>
      <c r="I21" s="18"/>
      <c r="J21" s="18">
        <f t="shared" ref="J21:J23" si="8">F21-G21-H21-I21</f>
        <v>76</v>
      </c>
      <c r="K21" s="19">
        <f t="shared" si="4"/>
        <v>76</v>
      </c>
      <c r="L21" s="18"/>
      <c r="M21" s="18"/>
      <c r="N21" s="18"/>
      <c r="O21" s="18"/>
      <c r="P21" s="18">
        <f t="shared" ref="P21:P23" si="9">L21+M21+N21+O21</f>
        <v>0</v>
      </c>
      <c r="Q21" s="29">
        <f t="shared" si="3"/>
        <v>76</v>
      </c>
    </row>
    <row r="22" spans="1:17" ht="27.75" customHeight="1">
      <c r="A22" s="119"/>
      <c r="B22" s="120"/>
      <c r="C22" s="30" t="s">
        <v>72</v>
      </c>
      <c r="D22" s="26">
        <v>29</v>
      </c>
      <c r="E22" s="26">
        <v>18</v>
      </c>
      <c r="F22" s="18">
        <f t="shared" si="1"/>
        <v>47</v>
      </c>
      <c r="G22" s="18"/>
      <c r="H22" s="18"/>
      <c r="I22" s="18"/>
      <c r="J22" s="18">
        <f t="shared" si="8"/>
        <v>47</v>
      </c>
      <c r="K22" s="19">
        <f t="shared" si="4"/>
        <v>47</v>
      </c>
      <c r="L22" s="18"/>
      <c r="M22" s="18"/>
      <c r="N22" s="18"/>
      <c r="O22" s="18"/>
      <c r="P22" s="18">
        <f t="shared" si="9"/>
        <v>0</v>
      </c>
      <c r="Q22" s="29">
        <f t="shared" si="3"/>
        <v>47</v>
      </c>
    </row>
    <row r="23" spans="1:17" ht="27.75" customHeight="1">
      <c r="A23" s="119"/>
      <c r="B23" s="120"/>
      <c r="C23" s="30" t="s">
        <v>73</v>
      </c>
      <c r="D23" s="18">
        <v>0</v>
      </c>
      <c r="E23" s="18">
        <v>1</v>
      </c>
      <c r="F23" s="18">
        <f t="shared" si="1"/>
        <v>1</v>
      </c>
      <c r="G23" s="18"/>
      <c r="H23" s="18"/>
      <c r="I23" s="18"/>
      <c r="J23" s="18">
        <f t="shared" si="8"/>
        <v>1</v>
      </c>
      <c r="K23" s="19">
        <f t="shared" si="4"/>
        <v>1</v>
      </c>
      <c r="L23" s="18"/>
      <c r="M23" s="18"/>
      <c r="N23" s="18"/>
      <c r="O23" s="18"/>
      <c r="P23" s="18">
        <f t="shared" si="9"/>
        <v>0</v>
      </c>
      <c r="Q23" s="29">
        <f t="shared" si="3"/>
        <v>1</v>
      </c>
    </row>
    <row r="24" spans="1:17" s="25" customFormat="1" ht="27.75" customHeight="1">
      <c r="A24" s="119"/>
      <c r="B24" s="120"/>
      <c r="C24" s="31" t="s">
        <v>76</v>
      </c>
      <c r="D24" s="17">
        <f t="shared" ref="D24:K24" si="10">D23+D22+D21+D20+D19</f>
        <v>424</v>
      </c>
      <c r="E24" s="17">
        <f t="shared" si="10"/>
        <v>307</v>
      </c>
      <c r="F24" s="17">
        <f t="shared" si="10"/>
        <v>731</v>
      </c>
      <c r="G24" s="17">
        <f t="shared" si="10"/>
        <v>0</v>
      </c>
      <c r="H24" s="17">
        <f t="shared" si="10"/>
        <v>0</v>
      </c>
      <c r="I24" s="17">
        <f t="shared" si="10"/>
        <v>2</v>
      </c>
      <c r="J24" s="17">
        <f t="shared" si="10"/>
        <v>729</v>
      </c>
      <c r="K24" s="17">
        <f t="shared" si="10"/>
        <v>731</v>
      </c>
      <c r="L24" s="18"/>
      <c r="M24" s="18"/>
      <c r="N24" s="18"/>
      <c r="O24" s="18"/>
      <c r="P24" s="18"/>
      <c r="Q24" s="32">
        <f>Q23+Q22+Q21+Q20+Q19</f>
        <v>729</v>
      </c>
    </row>
    <row r="26" spans="1:17">
      <c r="K26" s="13" t="s">
        <v>50</v>
      </c>
    </row>
    <row r="43" ht="120" customHeight="1"/>
    <row r="54" ht="47.25" customHeight="1"/>
  </sheetData>
  <mergeCells count="18">
    <mergeCell ref="Q2:Q3"/>
    <mergeCell ref="B12:C12"/>
    <mergeCell ref="A13:A18"/>
    <mergeCell ref="B13:B18"/>
    <mergeCell ref="A19:A24"/>
    <mergeCell ref="B19:B24"/>
    <mergeCell ref="G2:K2"/>
    <mergeCell ref="A7:A8"/>
    <mergeCell ref="B7:B8"/>
    <mergeCell ref="B9:C9"/>
    <mergeCell ref="B10:C10"/>
    <mergeCell ref="B11:C11"/>
    <mergeCell ref="B1:L1"/>
    <mergeCell ref="B2:C2"/>
    <mergeCell ref="D2:F2"/>
    <mergeCell ref="A4:A6"/>
    <mergeCell ref="B4:B6"/>
    <mergeCell ref="L2:P2"/>
  </mergeCells>
  <printOptions horizontalCentered="1"/>
  <pageMargins left="0.27559055118110237" right="0.15748031496062992" top="0.74803149606299213" bottom="0.31496062992125984" header="0.6692913385826772" footer="0.31496062992125984"/>
  <pageSetup paperSize="5" scale="50" orientation="landscape" r:id="rId1"/>
</worksheet>
</file>

<file path=xl/worksheets/sheet10.xml><?xml version="1.0" encoding="utf-8"?>
<worksheet xmlns="http://schemas.openxmlformats.org/spreadsheetml/2006/main" xmlns:r="http://schemas.openxmlformats.org/officeDocument/2006/relationships">
  <sheetPr>
    <pageSetUpPr fitToPage="1"/>
  </sheetPr>
  <dimension ref="A1:I9"/>
  <sheetViews>
    <sheetView view="pageBreakPreview" topLeftCell="A7" zoomScale="70" zoomScaleSheetLayoutView="70" workbookViewId="0">
      <selection activeCell="D4" sqref="D4"/>
    </sheetView>
  </sheetViews>
  <sheetFormatPr defaultColWidth="9.140625" defaultRowHeight="15"/>
  <cols>
    <col min="1" max="1" width="7.5703125" style="1" customWidth="1"/>
    <col min="2" max="2" width="19.140625" style="65" customWidth="1"/>
    <col min="3" max="3" width="27" style="5" customWidth="1"/>
    <col min="4" max="4" width="30.7109375" style="6" customWidth="1"/>
    <col min="5" max="6" width="30.7109375" style="5" customWidth="1"/>
    <col min="7" max="9" width="19.5703125" style="5" customWidth="1"/>
    <col min="10" max="16384" width="9.140625" style="5"/>
  </cols>
  <sheetData>
    <row r="1" spans="1:9" s="73" customFormat="1" ht="36">
      <c r="A1" s="72" t="s">
        <v>145</v>
      </c>
      <c r="B1" s="72" t="s">
        <v>153</v>
      </c>
      <c r="C1" s="71" t="s">
        <v>83</v>
      </c>
      <c r="D1" s="72" t="s">
        <v>161</v>
      </c>
      <c r="E1" s="72" t="s">
        <v>162</v>
      </c>
      <c r="F1" s="98"/>
      <c r="G1" s="98"/>
      <c r="H1" s="98"/>
      <c r="I1" s="98"/>
    </row>
    <row r="2" spans="1:9" s="33" customFormat="1" ht="83.25" customHeight="1">
      <c r="A2" s="88">
        <v>1</v>
      </c>
      <c r="B2" s="63" t="s">
        <v>150</v>
      </c>
      <c r="C2" s="72" t="s">
        <v>102</v>
      </c>
      <c r="D2" s="87"/>
      <c r="E2" s="89"/>
      <c r="F2" s="85"/>
      <c r="G2" s="85"/>
      <c r="H2" s="85"/>
      <c r="I2" s="85"/>
    </row>
    <row r="3" spans="1:9" s="33" customFormat="1" ht="83.25" customHeight="1">
      <c r="A3" s="88">
        <v>2</v>
      </c>
      <c r="B3" s="63" t="s">
        <v>150</v>
      </c>
      <c r="C3" s="72" t="s">
        <v>108</v>
      </c>
      <c r="D3" s="87"/>
      <c r="E3" s="89"/>
      <c r="F3" s="85"/>
      <c r="G3" s="85"/>
      <c r="H3" s="85"/>
      <c r="I3" s="85"/>
    </row>
    <row r="4" spans="1:9" s="33" customFormat="1" ht="83.25" customHeight="1">
      <c r="A4" s="88">
        <v>3</v>
      </c>
      <c r="B4" s="63" t="s">
        <v>149</v>
      </c>
      <c r="C4" s="72" t="s">
        <v>106</v>
      </c>
      <c r="D4" s="87"/>
      <c r="E4" s="89"/>
      <c r="F4" s="85"/>
      <c r="G4" s="85"/>
      <c r="H4" s="85"/>
      <c r="I4" s="85"/>
    </row>
    <row r="5" spans="1:9" s="33" customFormat="1" ht="83.25" customHeight="1">
      <c r="A5" s="88">
        <v>4</v>
      </c>
      <c r="B5" s="63" t="s">
        <v>149</v>
      </c>
      <c r="C5" s="72" t="s">
        <v>100</v>
      </c>
      <c r="D5" s="87"/>
      <c r="E5" s="90"/>
      <c r="F5" s="85"/>
      <c r="G5" s="85"/>
      <c r="H5" s="85"/>
      <c r="I5" s="85"/>
    </row>
    <row r="6" spans="1:9" s="95" customFormat="1" ht="83.25" customHeight="1">
      <c r="A6" s="91">
        <v>5</v>
      </c>
      <c r="B6" s="66" t="s">
        <v>149</v>
      </c>
      <c r="C6" s="93" t="s">
        <v>104</v>
      </c>
      <c r="D6" s="86"/>
      <c r="E6" s="94"/>
      <c r="F6" s="99"/>
      <c r="G6" s="99"/>
      <c r="H6" s="99"/>
      <c r="I6" s="99"/>
    </row>
    <row r="7" spans="1:9" s="33" customFormat="1" ht="83.25" customHeight="1">
      <c r="A7" s="88">
        <v>6</v>
      </c>
      <c r="B7" s="63" t="s">
        <v>149</v>
      </c>
      <c r="C7" s="72" t="s">
        <v>110</v>
      </c>
      <c r="D7" s="87"/>
      <c r="E7" s="89"/>
      <c r="F7" s="85"/>
      <c r="G7" s="85"/>
      <c r="H7" s="85"/>
      <c r="I7" s="85"/>
    </row>
    <row r="8" spans="1:9" s="33" customFormat="1" ht="83.25" customHeight="1">
      <c r="A8" s="88">
        <v>7</v>
      </c>
      <c r="B8" s="63" t="s">
        <v>151</v>
      </c>
      <c r="C8" s="72" t="s">
        <v>115</v>
      </c>
      <c r="D8" s="87"/>
      <c r="E8" s="89"/>
      <c r="F8" s="85"/>
      <c r="G8" s="85"/>
      <c r="H8" s="85"/>
      <c r="I8" s="85"/>
    </row>
    <row r="9" spans="1:9" s="96" customFormat="1" ht="83.25" customHeight="1">
      <c r="A9" s="88">
        <v>8</v>
      </c>
      <c r="B9" s="63" t="s">
        <v>152</v>
      </c>
      <c r="C9" s="72" t="s">
        <v>116</v>
      </c>
      <c r="D9" s="87"/>
      <c r="E9" s="89"/>
      <c r="F9" s="85"/>
      <c r="G9" s="100"/>
      <c r="H9" s="100"/>
      <c r="I9" s="100"/>
    </row>
  </sheetData>
  <printOptions horizontalCentered="1"/>
  <pageMargins left="0.70866141732283505" right="0.70866141732283505" top="0.74803149606299202" bottom="0.74803149606299202" header="0.31496062992126" footer="0.31496062992126"/>
  <pageSetup paperSize="5"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2:D32"/>
  <sheetViews>
    <sheetView zoomScaleSheetLayoutView="55" workbookViewId="0">
      <selection activeCell="B11" sqref="B11"/>
    </sheetView>
  </sheetViews>
  <sheetFormatPr defaultColWidth="9.140625" defaultRowHeight="15"/>
  <cols>
    <col min="1" max="1" width="9.140625" style="5"/>
    <col min="2" max="2" width="28.28515625" style="5" customWidth="1"/>
    <col min="3" max="3" width="110.140625" style="6" customWidth="1"/>
    <col min="4" max="4" width="26.28515625" style="5" customWidth="1"/>
    <col min="5" max="16384" width="9.140625" style="5"/>
  </cols>
  <sheetData>
    <row r="2" spans="1:4" s="35" customFormat="1" ht="21">
      <c r="A2" s="127" t="s">
        <v>46</v>
      </c>
      <c r="B2" s="128"/>
      <c r="C2" s="128"/>
      <c r="D2" s="128"/>
    </row>
    <row r="3" spans="1:4" s="9" customFormat="1" ht="33.75" customHeight="1">
      <c r="A3" s="8" t="s">
        <v>32</v>
      </c>
      <c r="B3" s="8" t="s">
        <v>33</v>
      </c>
      <c r="C3" s="8" t="s">
        <v>34</v>
      </c>
      <c r="D3" s="8" t="s">
        <v>124</v>
      </c>
    </row>
    <row r="4" spans="1:4" ht="90" customHeight="1">
      <c r="A4" s="1">
        <v>1</v>
      </c>
      <c r="B4" s="4" t="s">
        <v>0</v>
      </c>
      <c r="C4" s="2" t="s">
        <v>1</v>
      </c>
      <c r="D4" s="2" t="s">
        <v>131</v>
      </c>
    </row>
    <row r="5" spans="1:4" ht="90" customHeight="1">
      <c r="A5" s="1">
        <v>2</v>
      </c>
      <c r="B5" s="4" t="s">
        <v>2</v>
      </c>
      <c r="C5" s="4" t="s">
        <v>3</v>
      </c>
      <c r="D5" s="2" t="s">
        <v>131</v>
      </c>
    </row>
    <row r="6" spans="1:4" ht="90" customHeight="1">
      <c r="A6" s="1">
        <v>3</v>
      </c>
      <c r="B6" s="4" t="s">
        <v>4</v>
      </c>
      <c r="C6" s="4" t="s">
        <v>5</v>
      </c>
      <c r="D6" s="2" t="s">
        <v>131</v>
      </c>
    </row>
    <row r="7" spans="1:4" ht="90" customHeight="1">
      <c r="A7" s="1">
        <v>4</v>
      </c>
      <c r="B7" s="4" t="s">
        <v>6</v>
      </c>
      <c r="C7" s="2" t="s">
        <v>7</v>
      </c>
      <c r="D7" s="2" t="s">
        <v>131</v>
      </c>
    </row>
    <row r="8" spans="1:4" ht="15.75">
      <c r="A8" s="129" t="s">
        <v>35</v>
      </c>
      <c r="B8" s="129"/>
      <c r="C8" s="129"/>
      <c r="D8" s="1"/>
    </row>
    <row r="9" spans="1:4" s="35" customFormat="1" ht="21">
      <c r="A9" s="130" t="s">
        <v>47</v>
      </c>
      <c r="B9" s="130"/>
      <c r="C9" s="130"/>
      <c r="D9" s="34"/>
    </row>
    <row r="10" spans="1:4" ht="105" customHeight="1">
      <c r="A10" s="1">
        <v>1</v>
      </c>
      <c r="B10" s="3" t="s">
        <v>8</v>
      </c>
      <c r="C10" s="3" t="s">
        <v>9</v>
      </c>
      <c r="D10" s="2" t="s">
        <v>123</v>
      </c>
    </row>
    <row r="11" spans="1:4" ht="105" customHeight="1">
      <c r="A11" s="1">
        <v>2</v>
      </c>
      <c r="B11" s="3" t="s">
        <v>10</v>
      </c>
      <c r="C11" s="3" t="s">
        <v>11</v>
      </c>
      <c r="D11" s="2" t="s">
        <v>123</v>
      </c>
    </row>
    <row r="12" spans="1:4" ht="105" customHeight="1">
      <c r="A12" s="1">
        <v>3</v>
      </c>
      <c r="B12" s="3" t="s">
        <v>37</v>
      </c>
      <c r="C12" s="3" t="s">
        <v>36</v>
      </c>
      <c r="D12" s="2" t="s">
        <v>131</v>
      </c>
    </row>
    <row r="13" spans="1:4" ht="15.75">
      <c r="A13" s="129" t="s">
        <v>35</v>
      </c>
      <c r="B13" s="129"/>
      <c r="C13" s="129"/>
      <c r="D13" s="1"/>
    </row>
    <row r="14" spans="1:4" s="35" customFormat="1" ht="21">
      <c r="A14" s="130" t="s">
        <v>48</v>
      </c>
      <c r="B14" s="130"/>
      <c r="C14" s="130"/>
      <c r="D14" s="34"/>
    </row>
    <row r="15" spans="1:4" ht="74.25" customHeight="1">
      <c r="A15" s="1">
        <v>1</v>
      </c>
      <c r="B15" s="3" t="s">
        <v>12</v>
      </c>
      <c r="C15" s="3" t="s">
        <v>13</v>
      </c>
      <c r="D15" s="2" t="s">
        <v>131</v>
      </c>
    </row>
    <row r="16" spans="1:4" ht="74.25" customHeight="1">
      <c r="A16" s="1">
        <v>2</v>
      </c>
      <c r="B16" s="3" t="s">
        <v>14</v>
      </c>
      <c r="C16" s="3" t="s">
        <v>15</v>
      </c>
      <c r="D16" s="2" t="s">
        <v>131</v>
      </c>
    </row>
    <row r="17" spans="1:4" ht="74.25" customHeight="1">
      <c r="A17" s="1">
        <v>3</v>
      </c>
      <c r="B17" s="3" t="s">
        <v>16</v>
      </c>
      <c r="C17" s="3" t="s">
        <v>17</v>
      </c>
      <c r="D17" s="2" t="s">
        <v>131</v>
      </c>
    </row>
    <row r="18" spans="1:4" ht="74.25" customHeight="1">
      <c r="A18" s="1">
        <v>4</v>
      </c>
      <c r="B18" s="3" t="s">
        <v>18</v>
      </c>
      <c r="C18" s="3" t="s">
        <v>19</v>
      </c>
      <c r="D18" s="2" t="s">
        <v>131</v>
      </c>
    </row>
    <row r="19" spans="1:4" ht="74.25" customHeight="1">
      <c r="A19" s="1">
        <v>5</v>
      </c>
      <c r="B19" s="3" t="s">
        <v>20</v>
      </c>
      <c r="C19" s="3" t="s">
        <v>21</v>
      </c>
      <c r="D19" s="2" t="s">
        <v>123</v>
      </c>
    </row>
    <row r="20" spans="1:4" ht="74.25" customHeight="1">
      <c r="A20" s="1">
        <v>6</v>
      </c>
      <c r="B20" s="3" t="s">
        <v>22</v>
      </c>
      <c r="C20" s="3" t="s">
        <v>23</v>
      </c>
      <c r="D20" s="2" t="s">
        <v>131</v>
      </c>
    </row>
    <row r="21" spans="1:4" ht="74.25" customHeight="1">
      <c r="A21" s="1">
        <v>7</v>
      </c>
      <c r="B21" s="3" t="s">
        <v>24</v>
      </c>
      <c r="C21" s="3" t="s">
        <v>25</v>
      </c>
      <c r="D21" s="2" t="s">
        <v>131</v>
      </c>
    </row>
    <row r="22" spans="1:4" ht="74.25" customHeight="1">
      <c r="A22" s="1">
        <v>8</v>
      </c>
      <c r="B22" s="3" t="s">
        <v>26</v>
      </c>
      <c r="C22" s="3" t="s">
        <v>27</v>
      </c>
      <c r="D22" s="2" t="s">
        <v>131</v>
      </c>
    </row>
    <row r="23" spans="1:4" ht="74.25" customHeight="1">
      <c r="A23" s="1">
        <v>9</v>
      </c>
      <c r="B23" s="3" t="s">
        <v>28</v>
      </c>
      <c r="C23" s="3" t="s">
        <v>29</v>
      </c>
      <c r="D23" s="2" t="s">
        <v>131</v>
      </c>
    </row>
    <row r="24" spans="1:4" ht="74.25" customHeight="1">
      <c r="A24" s="1">
        <v>10</v>
      </c>
      <c r="B24" s="11" t="s">
        <v>38</v>
      </c>
      <c r="C24" s="4" t="s">
        <v>45</v>
      </c>
      <c r="D24" s="2" t="s">
        <v>131</v>
      </c>
    </row>
    <row r="25" spans="1:4">
      <c r="A25" s="1"/>
      <c r="B25" s="1"/>
      <c r="C25" s="2"/>
      <c r="D25" s="1"/>
    </row>
    <row r="26" spans="1:4" ht="15.75">
      <c r="A26" s="129" t="s">
        <v>35</v>
      </c>
      <c r="B26" s="129"/>
      <c r="C26" s="129"/>
      <c r="D26" s="1"/>
    </row>
    <row r="27" spans="1:4" ht="21">
      <c r="A27" s="130" t="s">
        <v>49</v>
      </c>
      <c r="B27" s="130"/>
      <c r="C27" s="130"/>
      <c r="D27" s="1"/>
    </row>
    <row r="28" spans="1:4" ht="91.5" customHeight="1">
      <c r="A28" s="1">
        <v>1</v>
      </c>
      <c r="B28" s="7" t="s">
        <v>30</v>
      </c>
      <c r="C28" s="3" t="s">
        <v>31</v>
      </c>
      <c r="D28" s="2" t="s">
        <v>131</v>
      </c>
    </row>
    <row r="29" spans="1:4" ht="91.5" customHeight="1">
      <c r="A29" s="1">
        <v>2</v>
      </c>
      <c r="B29" s="1" t="s">
        <v>39</v>
      </c>
      <c r="C29" s="3" t="s">
        <v>43</v>
      </c>
      <c r="D29" s="2" t="s">
        <v>131</v>
      </c>
    </row>
    <row r="30" spans="1:4" ht="91.5" customHeight="1">
      <c r="A30" s="1">
        <v>3</v>
      </c>
      <c r="B30" s="1" t="s">
        <v>41</v>
      </c>
      <c r="C30" s="3" t="s">
        <v>42</v>
      </c>
      <c r="D30" s="8" t="s">
        <v>122</v>
      </c>
    </row>
    <row r="31" spans="1:4" ht="91.5" customHeight="1">
      <c r="A31" s="1">
        <v>4</v>
      </c>
      <c r="B31" s="1" t="s">
        <v>40</v>
      </c>
      <c r="C31" s="3" t="s">
        <v>44</v>
      </c>
      <c r="D31" s="8" t="s">
        <v>122</v>
      </c>
    </row>
    <row r="32" spans="1:4" ht="15.75">
      <c r="A32" s="129" t="s">
        <v>35</v>
      </c>
      <c r="B32" s="129"/>
      <c r="C32" s="129"/>
      <c r="D32" s="1"/>
    </row>
  </sheetData>
  <autoFilter ref="A3:D24"/>
  <mergeCells count="8">
    <mergeCell ref="A2:D2"/>
    <mergeCell ref="A32:C32"/>
    <mergeCell ref="A27:C27"/>
    <mergeCell ref="A9:C9"/>
    <mergeCell ref="A14:C14"/>
    <mergeCell ref="A8:C8"/>
    <mergeCell ref="A26:C26"/>
    <mergeCell ref="A13:C13"/>
  </mergeCells>
  <printOptions horizontalCentered="1"/>
  <pageMargins left="0.70866141732283505" right="0.70866141732283505" top="0.74803149606299202" bottom="0.74803149606299202" header="0.31496062992126" footer="0.31496062992126"/>
  <pageSetup paperSize="5" scale="92" fitToHeight="0" orientation="landscape" r:id="rId1"/>
  <rowBreaks count="3" manualBreakCount="3">
    <brk id="8" max="16383" man="1"/>
    <brk id="13" max="16383" man="1"/>
    <brk id="26" max="3" man="1"/>
  </rowBreaks>
</worksheet>
</file>

<file path=xl/worksheets/sheet3.xml><?xml version="1.0" encoding="utf-8"?>
<worksheet xmlns="http://schemas.openxmlformats.org/spreadsheetml/2006/main" xmlns:r="http://schemas.openxmlformats.org/officeDocument/2006/relationships">
  <sheetPr>
    <pageSetUpPr fitToPage="1"/>
  </sheetPr>
  <dimension ref="A1:J10"/>
  <sheetViews>
    <sheetView workbookViewId="0">
      <selection activeCell="D7" sqref="D7"/>
    </sheetView>
  </sheetViews>
  <sheetFormatPr defaultRowHeight="15"/>
  <cols>
    <col min="1" max="1" width="8.7109375" bestFit="1" customWidth="1"/>
    <col min="2" max="2" width="18.140625" bestFit="1" customWidth="1"/>
    <col min="3" max="3" width="17" bestFit="1" customWidth="1"/>
    <col min="4" max="4" width="18.140625" bestFit="1" customWidth="1"/>
    <col min="5" max="5" width="13.5703125" bestFit="1" customWidth="1"/>
    <col min="6" max="7" width="13.140625" bestFit="1" customWidth="1"/>
    <col min="8" max="8" width="10.5703125" bestFit="1" customWidth="1"/>
  </cols>
  <sheetData>
    <row r="1" spans="1:10" ht="23.25">
      <c r="A1" s="131" t="s">
        <v>125</v>
      </c>
      <c r="B1" s="131"/>
      <c r="C1" s="131"/>
      <c r="D1" s="131"/>
      <c r="E1" s="131"/>
      <c r="F1" s="131"/>
      <c r="G1" s="132"/>
    </row>
    <row r="2" spans="1:10" ht="41.25" customHeight="1">
      <c r="A2" s="37" t="s">
        <v>32</v>
      </c>
      <c r="B2" s="37" t="s">
        <v>126</v>
      </c>
      <c r="C2" s="37" t="s">
        <v>127</v>
      </c>
      <c r="D2" s="37" t="s">
        <v>128</v>
      </c>
      <c r="E2" s="37" t="s">
        <v>129</v>
      </c>
      <c r="F2" s="37" t="s">
        <v>71</v>
      </c>
      <c r="G2" s="37" t="s">
        <v>72</v>
      </c>
      <c r="H2" s="37" t="s">
        <v>61</v>
      </c>
    </row>
    <row r="3" spans="1:10" ht="41.25" customHeight="1">
      <c r="A3" s="38">
        <v>1</v>
      </c>
      <c r="B3" s="37">
        <v>3</v>
      </c>
      <c r="C3" s="37">
        <v>5</v>
      </c>
      <c r="D3" s="43">
        <v>68</v>
      </c>
      <c r="E3" s="43">
        <v>83</v>
      </c>
      <c r="F3" s="43">
        <v>34</v>
      </c>
      <c r="G3" s="43">
        <v>11</v>
      </c>
      <c r="H3" s="41">
        <f>SUM(B3:G3)</f>
        <v>204</v>
      </c>
    </row>
    <row r="4" spans="1:10" ht="23.25">
      <c r="A4" s="39"/>
      <c r="B4" s="39"/>
      <c r="C4" s="39"/>
      <c r="D4" s="39"/>
      <c r="E4" s="39"/>
      <c r="F4" s="39"/>
      <c r="G4" s="39"/>
    </row>
    <row r="5" spans="1:10" ht="23.25">
      <c r="A5" s="131" t="s">
        <v>130</v>
      </c>
      <c r="B5" s="131"/>
      <c r="C5" s="131"/>
      <c r="D5" s="131"/>
      <c r="E5" s="131"/>
      <c r="F5" s="131"/>
      <c r="G5" s="37"/>
    </row>
    <row r="6" spans="1:10" ht="36.75" customHeight="1">
      <c r="A6" s="37" t="s">
        <v>32</v>
      </c>
      <c r="B6" s="37" t="s">
        <v>128</v>
      </c>
      <c r="C6" s="37" t="s">
        <v>129</v>
      </c>
      <c r="D6" s="37" t="s">
        <v>71</v>
      </c>
      <c r="E6" s="37" t="s">
        <v>72</v>
      </c>
      <c r="F6" s="37" t="s">
        <v>73</v>
      </c>
      <c r="G6" s="38" t="s">
        <v>61</v>
      </c>
    </row>
    <row r="7" spans="1:10" ht="36.75" customHeight="1">
      <c r="A7" s="38">
        <v>1</v>
      </c>
      <c r="B7" s="38">
        <v>3</v>
      </c>
      <c r="C7" s="38">
        <v>2</v>
      </c>
      <c r="D7" s="38">
        <v>9</v>
      </c>
      <c r="E7" s="38">
        <v>8</v>
      </c>
      <c r="F7" s="38">
        <v>13</v>
      </c>
      <c r="G7" s="38">
        <f>SUM(B7:F7)</f>
        <v>35</v>
      </c>
    </row>
    <row r="10" spans="1:10" ht="18.75">
      <c r="J10" s="40"/>
    </row>
  </sheetData>
  <mergeCells count="2">
    <mergeCell ref="A1:G1"/>
    <mergeCell ref="A5:F5"/>
  </mergeCells>
  <printOptions horizontalCentered="1"/>
  <pageMargins left="0.7" right="0.7" top="0.75" bottom="0.75" header="0.3" footer="0.3"/>
  <pageSetup paperSize="5" fitToWidth="0" orientation="landscape" verticalDpi="0" r:id="rId1"/>
</worksheet>
</file>

<file path=xl/worksheets/sheet4.xml><?xml version="1.0" encoding="utf-8"?>
<worksheet xmlns="http://schemas.openxmlformats.org/spreadsheetml/2006/main" xmlns:r="http://schemas.openxmlformats.org/officeDocument/2006/relationships">
  <sheetPr>
    <pageSetUpPr fitToPage="1"/>
  </sheetPr>
  <dimension ref="A1:J19"/>
  <sheetViews>
    <sheetView topLeftCell="A16" zoomScaleSheetLayoutView="70" workbookViewId="0">
      <selection activeCell="B19" sqref="B19"/>
    </sheetView>
  </sheetViews>
  <sheetFormatPr defaultColWidth="9.140625" defaultRowHeight="15"/>
  <cols>
    <col min="1" max="1" width="9.140625" style="5"/>
    <col min="2" max="2" width="25.42578125" style="5" customWidth="1"/>
    <col min="3" max="3" width="103.140625" style="6" customWidth="1"/>
    <col min="4" max="4" width="24.42578125" style="5" customWidth="1"/>
    <col min="5" max="16384" width="9.140625" style="5"/>
  </cols>
  <sheetData>
    <row r="1" spans="1:4" s="33" customFormat="1" ht="18.75">
      <c r="A1" s="133" t="s">
        <v>81</v>
      </c>
      <c r="B1" s="133"/>
      <c r="C1" s="133"/>
      <c r="D1" s="133"/>
    </row>
    <row r="2" spans="1:4">
      <c r="A2" s="36" t="s">
        <v>82</v>
      </c>
      <c r="B2" s="36" t="s">
        <v>83</v>
      </c>
      <c r="C2" s="8" t="s">
        <v>84</v>
      </c>
      <c r="D2" s="8" t="s">
        <v>124</v>
      </c>
    </row>
    <row r="3" spans="1:4" ht="68.25" customHeight="1">
      <c r="A3" s="1">
        <v>1</v>
      </c>
      <c r="B3" s="10" t="s">
        <v>85</v>
      </c>
      <c r="C3" s="3" t="s">
        <v>86</v>
      </c>
      <c r="D3" s="2" t="s">
        <v>132</v>
      </c>
    </row>
    <row r="4" spans="1:4" ht="68.25" customHeight="1">
      <c r="A4" s="1">
        <v>2</v>
      </c>
      <c r="B4" s="10" t="s">
        <v>87</v>
      </c>
      <c r="C4" s="3" t="s">
        <v>88</v>
      </c>
      <c r="D4" s="2" t="s">
        <v>132</v>
      </c>
    </row>
    <row r="5" spans="1:4" ht="68.25" customHeight="1">
      <c r="A5" s="1">
        <v>3</v>
      </c>
      <c r="B5" s="3" t="s">
        <v>89</v>
      </c>
      <c r="C5" s="3" t="s">
        <v>90</v>
      </c>
      <c r="D5" s="2" t="s">
        <v>132</v>
      </c>
    </row>
    <row r="6" spans="1:4" ht="68.25" customHeight="1">
      <c r="A6" s="1">
        <v>4</v>
      </c>
      <c r="B6" s="3" t="s">
        <v>91</v>
      </c>
      <c r="C6" s="3" t="s">
        <v>92</v>
      </c>
      <c r="D6" s="2" t="s">
        <v>132</v>
      </c>
    </row>
    <row r="7" spans="1:4" ht="68.25" customHeight="1">
      <c r="A7" s="1">
        <v>5</v>
      </c>
      <c r="B7" s="10" t="s">
        <v>93</v>
      </c>
      <c r="C7" s="3" t="s">
        <v>94</v>
      </c>
      <c r="D7" s="2" t="s">
        <v>132</v>
      </c>
    </row>
    <row r="8" spans="1:4" ht="68.25" customHeight="1">
      <c r="A8" s="1">
        <v>6</v>
      </c>
      <c r="B8" s="10" t="s">
        <v>95</v>
      </c>
      <c r="C8" s="3" t="s">
        <v>96</v>
      </c>
      <c r="D8" s="2" t="s">
        <v>132</v>
      </c>
    </row>
    <row r="9" spans="1:4" ht="68.25" customHeight="1">
      <c r="A9" s="1">
        <v>7</v>
      </c>
      <c r="B9" s="10" t="s">
        <v>97</v>
      </c>
      <c r="C9" s="3" t="s">
        <v>98</v>
      </c>
      <c r="D9" s="2" t="s">
        <v>132</v>
      </c>
    </row>
    <row r="10" spans="1:4" s="35" customFormat="1" ht="24" customHeight="1">
      <c r="A10" s="130" t="s">
        <v>99</v>
      </c>
      <c r="B10" s="130"/>
      <c r="C10" s="130"/>
      <c r="D10" s="34"/>
    </row>
    <row r="11" spans="1:4" ht="45">
      <c r="A11" s="1">
        <v>1</v>
      </c>
      <c r="B11" s="4" t="s">
        <v>100</v>
      </c>
      <c r="C11" s="4" t="s">
        <v>101</v>
      </c>
      <c r="D11" s="2" t="s">
        <v>132</v>
      </c>
    </row>
    <row r="12" spans="1:4" ht="45">
      <c r="A12" s="1">
        <v>2</v>
      </c>
      <c r="B12" s="4" t="s">
        <v>102</v>
      </c>
      <c r="C12" s="4" t="s">
        <v>103</v>
      </c>
      <c r="D12" s="2" t="s">
        <v>132</v>
      </c>
    </row>
    <row r="13" spans="1:4" ht="45">
      <c r="A13" s="1">
        <v>3</v>
      </c>
      <c r="B13" s="4" t="s">
        <v>104</v>
      </c>
      <c r="C13" s="4" t="s">
        <v>105</v>
      </c>
      <c r="D13" s="2" t="s">
        <v>132</v>
      </c>
    </row>
    <row r="14" spans="1:4" ht="45">
      <c r="A14" s="1">
        <v>4</v>
      </c>
      <c r="B14" s="4" t="s">
        <v>106</v>
      </c>
      <c r="C14" s="4" t="s">
        <v>107</v>
      </c>
      <c r="D14" s="2" t="s">
        <v>132</v>
      </c>
    </row>
    <row r="15" spans="1:4" ht="45">
      <c r="A15" s="1">
        <v>5</v>
      </c>
      <c r="B15" s="4" t="s">
        <v>108</v>
      </c>
      <c r="C15" s="4" t="s">
        <v>109</v>
      </c>
      <c r="D15" s="2" t="s">
        <v>132</v>
      </c>
    </row>
    <row r="16" spans="1:4" ht="75.75" customHeight="1">
      <c r="A16" s="1">
        <v>6</v>
      </c>
      <c r="B16" s="4" t="s">
        <v>110</v>
      </c>
      <c r="C16" s="4" t="s">
        <v>111</v>
      </c>
      <c r="D16" s="2" t="s">
        <v>132</v>
      </c>
    </row>
    <row r="17" spans="1:10" ht="78.75">
      <c r="A17" s="1">
        <v>7</v>
      </c>
      <c r="B17" s="3" t="s">
        <v>115</v>
      </c>
      <c r="C17" s="3" t="s">
        <v>120</v>
      </c>
      <c r="D17" s="2" t="s">
        <v>132</v>
      </c>
    </row>
    <row r="18" spans="1:10" ht="63">
      <c r="A18" s="1">
        <v>8</v>
      </c>
      <c r="B18" s="3" t="s">
        <v>116</v>
      </c>
      <c r="C18" s="3" t="s">
        <v>118</v>
      </c>
      <c r="D18" s="2" t="s">
        <v>132</v>
      </c>
    </row>
    <row r="19" spans="1:10" ht="63">
      <c r="A19" s="1">
        <v>9</v>
      </c>
      <c r="B19" s="3" t="s">
        <v>117</v>
      </c>
      <c r="C19" s="3" t="s">
        <v>119</v>
      </c>
      <c r="D19" s="2" t="s">
        <v>132</v>
      </c>
      <c r="J19" s="5" t="s">
        <v>121</v>
      </c>
    </row>
  </sheetData>
  <autoFilter ref="A2:D19"/>
  <mergeCells count="2">
    <mergeCell ref="A10:C10"/>
    <mergeCell ref="A1:D1"/>
  </mergeCells>
  <printOptions horizontalCentered="1"/>
  <pageMargins left="0.70866141732283505" right="0.70866141732283505" top="0.74803149606299202" bottom="0.74803149606299202" header="0.31496062992126" footer="0.31496062992126"/>
  <pageSetup paperSize="5" scale="98" fitToHeight="0" orientation="landscape" r:id="rId1"/>
  <rowBreaks count="1" manualBreakCount="1">
    <brk id="9" max="16383" man="1"/>
  </rowBreaks>
</worksheet>
</file>

<file path=xl/worksheets/sheet5.xml><?xml version="1.0" encoding="utf-8"?>
<worksheet xmlns="http://schemas.openxmlformats.org/spreadsheetml/2006/main" xmlns:r="http://schemas.openxmlformats.org/officeDocument/2006/relationships">
  <sheetPr>
    <pageSetUpPr fitToPage="1"/>
  </sheetPr>
  <dimension ref="A1:K19"/>
  <sheetViews>
    <sheetView view="pageBreakPreview" zoomScale="70" zoomScaleSheetLayoutView="70" workbookViewId="0">
      <selection activeCell="A10" sqref="A10"/>
    </sheetView>
  </sheetViews>
  <sheetFormatPr defaultColWidth="9.140625" defaultRowHeight="15"/>
  <cols>
    <col min="1" max="1" width="9.140625" style="5"/>
    <col min="2" max="2" width="25.42578125" style="5" customWidth="1"/>
    <col min="3" max="3" width="103" style="6" customWidth="1"/>
    <col min="4" max="4" width="16.140625" style="5" customWidth="1"/>
    <col min="5" max="5" width="14.5703125" style="5" customWidth="1"/>
    <col min="6" max="6" width="13.28515625" style="5" customWidth="1"/>
    <col min="7" max="16384" width="9.140625" style="5"/>
  </cols>
  <sheetData>
    <row r="1" spans="1:6" s="33" customFormat="1" ht="18.75">
      <c r="A1" s="42" t="s">
        <v>81</v>
      </c>
      <c r="B1" s="42"/>
      <c r="C1" s="42"/>
      <c r="D1" s="42"/>
      <c r="F1" s="46"/>
    </row>
    <row r="2" spans="1:6">
      <c r="A2" s="36" t="s">
        <v>82</v>
      </c>
      <c r="B2" s="36" t="s">
        <v>83</v>
      </c>
      <c r="C2" s="8" t="s">
        <v>84</v>
      </c>
      <c r="D2" s="8" t="s">
        <v>133</v>
      </c>
      <c r="E2" s="8" t="s">
        <v>134</v>
      </c>
      <c r="F2" s="8" t="s">
        <v>124</v>
      </c>
    </row>
    <row r="3" spans="1:6" ht="68.25" customHeight="1">
      <c r="A3" s="1">
        <v>1</v>
      </c>
      <c r="B3" s="10" t="s">
        <v>85</v>
      </c>
      <c r="C3" s="3" t="s">
        <v>86</v>
      </c>
      <c r="D3" s="2">
        <v>0</v>
      </c>
      <c r="E3" s="45">
        <v>7916856.25</v>
      </c>
      <c r="F3" s="2"/>
    </row>
    <row r="4" spans="1:6" ht="68.25" customHeight="1">
      <c r="A4" s="1">
        <v>2</v>
      </c>
      <c r="B4" s="10" t="s">
        <v>87</v>
      </c>
      <c r="C4" s="3" t="s">
        <v>88</v>
      </c>
      <c r="D4" s="2">
        <v>0</v>
      </c>
      <c r="E4" s="45">
        <v>9801101.4199999999</v>
      </c>
      <c r="F4" s="2"/>
    </row>
    <row r="5" spans="1:6" ht="68.25" customHeight="1">
      <c r="A5" s="1">
        <v>3</v>
      </c>
      <c r="B5" s="3" t="s">
        <v>89</v>
      </c>
      <c r="C5" s="3" t="s">
        <v>90</v>
      </c>
      <c r="D5" s="2">
        <v>0</v>
      </c>
      <c r="E5" s="45">
        <v>9801101.4199999999</v>
      </c>
      <c r="F5" s="2"/>
    </row>
    <row r="6" spans="1:6" ht="68.25" customHeight="1">
      <c r="A6" s="1">
        <v>4</v>
      </c>
      <c r="B6" s="3" t="s">
        <v>91</v>
      </c>
      <c r="C6" s="3" t="s">
        <v>92</v>
      </c>
      <c r="D6" s="2">
        <v>0</v>
      </c>
      <c r="E6" s="45">
        <v>7916856.25</v>
      </c>
      <c r="F6" s="2"/>
    </row>
    <row r="7" spans="1:6" ht="68.25" customHeight="1">
      <c r="A7" s="1">
        <v>5</v>
      </c>
      <c r="B7" s="10" t="s">
        <v>93</v>
      </c>
      <c r="C7" s="3" t="s">
        <v>94</v>
      </c>
      <c r="D7" s="2">
        <v>0</v>
      </c>
      <c r="E7" s="45">
        <v>9801101.4199999999</v>
      </c>
      <c r="F7" s="2" t="s">
        <v>132</v>
      </c>
    </row>
    <row r="8" spans="1:6" ht="68.25" customHeight="1">
      <c r="A8" s="1">
        <v>6</v>
      </c>
      <c r="B8" s="10" t="s">
        <v>95</v>
      </c>
      <c r="C8" s="3" t="s">
        <v>96</v>
      </c>
      <c r="D8" s="2">
        <v>0</v>
      </c>
      <c r="E8" s="45">
        <v>7916856.25</v>
      </c>
      <c r="F8" s="2" t="s">
        <v>132</v>
      </c>
    </row>
    <row r="9" spans="1:6" ht="68.25" customHeight="1">
      <c r="A9" s="1">
        <v>7</v>
      </c>
      <c r="B9" s="10" t="s">
        <v>97</v>
      </c>
      <c r="C9" s="3" t="s">
        <v>98</v>
      </c>
      <c r="D9" s="2">
        <v>0</v>
      </c>
      <c r="E9" s="45">
        <v>9801101.4199999999</v>
      </c>
      <c r="F9" s="2" t="s">
        <v>132</v>
      </c>
    </row>
    <row r="10" spans="1:6" s="35" customFormat="1" ht="24" customHeight="1">
      <c r="A10" s="62" t="s">
        <v>99</v>
      </c>
      <c r="B10" s="34"/>
      <c r="C10" s="34"/>
      <c r="D10" s="34"/>
      <c r="E10" s="34"/>
      <c r="F10" s="34"/>
    </row>
    <row r="11" spans="1:6" s="44" customFormat="1" ht="45">
      <c r="A11" s="36">
        <v>1</v>
      </c>
      <c r="B11" s="48" t="s">
        <v>100</v>
      </c>
      <c r="C11" s="48" t="s">
        <v>101</v>
      </c>
      <c r="D11" s="49">
        <v>563982.46</v>
      </c>
      <c r="F11" s="8" t="s">
        <v>132</v>
      </c>
    </row>
    <row r="12" spans="1:6" s="44" customFormat="1" ht="45">
      <c r="A12" s="36">
        <v>2</v>
      </c>
      <c r="B12" s="48" t="s">
        <v>102</v>
      </c>
      <c r="C12" s="48" t="s">
        <v>103</v>
      </c>
      <c r="D12" s="50">
        <v>419769.12</v>
      </c>
      <c r="E12" s="36"/>
      <c r="F12" s="8" t="s">
        <v>132</v>
      </c>
    </row>
    <row r="13" spans="1:6" s="44" customFormat="1" ht="45">
      <c r="A13" s="36">
        <v>3</v>
      </c>
      <c r="B13" s="48" t="s">
        <v>104</v>
      </c>
      <c r="C13" s="48" t="s">
        <v>105</v>
      </c>
      <c r="D13" s="50">
        <v>459424.74</v>
      </c>
      <c r="E13" s="36"/>
      <c r="F13" s="8" t="s">
        <v>132</v>
      </c>
    </row>
    <row r="14" spans="1:6" s="44" customFormat="1" ht="45">
      <c r="A14" s="36">
        <v>4</v>
      </c>
      <c r="B14" s="48" t="s">
        <v>106</v>
      </c>
      <c r="C14" s="48" t="s">
        <v>107</v>
      </c>
      <c r="D14" s="50">
        <v>452018.55</v>
      </c>
      <c r="E14" s="36"/>
      <c r="F14" s="8" t="s">
        <v>132</v>
      </c>
    </row>
    <row r="15" spans="1:6" s="44" customFormat="1" ht="45">
      <c r="A15" s="36">
        <v>5</v>
      </c>
      <c r="B15" s="48" t="s">
        <v>108</v>
      </c>
      <c r="C15" s="48" t="s">
        <v>109</v>
      </c>
      <c r="D15" s="50">
        <v>452014.65</v>
      </c>
      <c r="E15" s="36"/>
      <c r="F15" s="8" t="s">
        <v>132</v>
      </c>
    </row>
    <row r="16" spans="1:6" s="44" customFormat="1" ht="58.5" customHeight="1">
      <c r="A16" s="36">
        <v>6</v>
      </c>
      <c r="B16" s="48" t="s">
        <v>110</v>
      </c>
      <c r="C16" s="48" t="s">
        <v>111</v>
      </c>
      <c r="D16" s="50">
        <v>458715.6</v>
      </c>
      <c r="E16" s="36"/>
      <c r="F16" s="8" t="s">
        <v>132</v>
      </c>
    </row>
    <row r="17" spans="1:11" s="44" customFormat="1" ht="54.75" customHeight="1">
      <c r="A17" s="36">
        <v>7</v>
      </c>
      <c r="B17" s="51" t="s">
        <v>115</v>
      </c>
      <c r="C17" s="51" t="s">
        <v>120</v>
      </c>
      <c r="D17" s="50">
        <v>511351.22</v>
      </c>
      <c r="E17" s="36"/>
      <c r="F17" s="8" t="s">
        <v>132</v>
      </c>
    </row>
    <row r="18" spans="1:11" ht="66.75" customHeight="1">
      <c r="A18" s="1">
        <v>8</v>
      </c>
      <c r="B18" s="3" t="s">
        <v>116</v>
      </c>
      <c r="C18" s="3" t="s">
        <v>118</v>
      </c>
      <c r="D18" s="47">
        <v>722189.2</v>
      </c>
      <c r="E18" s="1"/>
      <c r="F18" s="2" t="s">
        <v>135</v>
      </c>
    </row>
    <row r="19" spans="1:11" ht="66.75" customHeight="1">
      <c r="A19" s="1">
        <v>9</v>
      </c>
      <c r="B19" s="3" t="s">
        <v>117</v>
      </c>
      <c r="C19" s="3" t="s">
        <v>119</v>
      </c>
      <c r="D19" s="47">
        <v>756199.06</v>
      </c>
      <c r="E19" s="1"/>
      <c r="F19" s="2" t="s">
        <v>135</v>
      </c>
      <c r="K19" s="5" t="s">
        <v>121</v>
      </c>
    </row>
  </sheetData>
  <autoFilter ref="A2:F19"/>
  <printOptions horizontalCentered="1"/>
  <pageMargins left="0.70866141732283505" right="0.70866141732283505" top="0.74803149606299202" bottom="0.74803149606299202" header="0.31496062992126" footer="0.31496062992126"/>
  <pageSetup paperSize="5" scale="88" fitToHeight="0" orientation="landscape" r:id="rId1"/>
  <rowBreaks count="1" manualBreakCount="1">
    <brk id="9" max="16383" man="1"/>
  </rowBreaks>
</worksheet>
</file>

<file path=xl/worksheets/sheet6.xml><?xml version="1.0" encoding="utf-8"?>
<worksheet xmlns="http://schemas.openxmlformats.org/spreadsheetml/2006/main" xmlns:r="http://schemas.openxmlformats.org/officeDocument/2006/relationships">
  <sheetPr>
    <pageSetUpPr fitToPage="1"/>
  </sheetPr>
  <dimension ref="A2:E32"/>
  <sheetViews>
    <sheetView view="pageBreakPreview" topLeftCell="A19" zoomScale="55" zoomScaleSheetLayoutView="55" workbookViewId="0">
      <selection activeCell="B7" sqref="B7:C7"/>
    </sheetView>
  </sheetViews>
  <sheetFormatPr defaultColWidth="9.140625" defaultRowHeight="15"/>
  <cols>
    <col min="1" max="1" width="9.140625" style="5"/>
    <col min="2" max="2" width="28.28515625" style="5" customWidth="1"/>
    <col min="3" max="3" width="89.42578125" style="6" customWidth="1"/>
    <col min="4" max="4" width="15.85546875" style="5" customWidth="1"/>
    <col min="5" max="5" width="26.28515625" style="5" customWidth="1"/>
    <col min="6" max="16384" width="9.140625" style="5"/>
  </cols>
  <sheetData>
    <row r="2" spans="1:5" s="35" customFormat="1" ht="21">
      <c r="A2" s="127" t="s">
        <v>46</v>
      </c>
      <c r="B2" s="128"/>
      <c r="C2" s="128"/>
      <c r="D2" s="128"/>
      <c r="E2" s="128"/>
    </row>
    <row r="3" spans="1:5" s="9" customFormat="1" ht="33.75" customHeight="1">
      <c r="A3" s="58" t="s">
        <v>32</v>
      </c>
      <c r="B3" s="58" t="s">
        <v>33</v>
      </c>
      <c r="C3" s="58" t="s">
        <v>34</v>
      </c>
      <c r="D3" s="9" t="s">
        <v>133</v>
      </c>
      <c r="E3" s="58" t="s">
        <v>124</v>
      </c>
    </row>
    <row r="4" spans="1:5" ht="90" customHeight="1">
      <c r="A4" s="1">
        <v>1</v>
      </c>
      <c r="B4" s="4" t="s">
        <v>0</v>
      </c>
      <c r="C4" s="2" t="s">
        <v>1</v>
      </c>
      <c r="D4" s="45">
        <v>516481.92</v>
      </c>
      <c r="E4" s="2" t="s">
        <v>131</v>
      </c>
    </row>
    <row r="5" spans="1:5" ht="90" customHeight="1">
      <c r="A5" s="1">
        <v>2</v>
      </c>
      <c r="B5" s="4" t="s">
        <v>2</v>
      </c>
      <c r="C5" s="4" t="s">
        <v>3</v>
      </c>
      <c r="D5" s="45">
        <v>1520715.11</v>
      </c>
      <c r="E5" s="2" t="s">
        <v>131</v>
      </c>
    </row>
    <row r="6" spans="1:5">
      <c r="A6" s="1"/>
      <c r="B6" s="1"/>
      <c r="C6" s="2"/>
      <c r="D6" s="1"/>
      <c r="E6" s="1"/>
    </row>
    <row r="7" spans="1:5" ht="90" customHeight="1">
      <c r="A7" s="1">
        <v>4</v>
      </c>
      <c r="B7" s="4" t="s">
        <v>6</v>
      </c>
      <c r="C7" s="2" t="s">
        <v>7</v>
      </c>
      <c r="D7" s="45">
        <v>1480791.96</v>
      </c>
      <c r="E7" s="2" t="s">
        <v>131</v>
      </c>
    </row>
    <row r="8" spans="1:5" ht="15.75">
      <c r="A8" s="129" t="s">
        <v>35</v>
      </c>
      <c r="B8" s="129"/>
      <c r="C8" s="129"/>
      <c r="D8" s="1"/>
      <c r="E8" s="1"/>
    </row>
    <row r="9" spans="1:5" s="35" customFormat="1" ht="21">
      <c r="A9" s="130" t="s">
        <v>47</v>
      </c>
      <c r="B9" s="130"/>
      <c r="C9" s="130"/>
      <c r="D9" s="34"/>
      <c r="E9" s="34"/>
    </row>
    <row r="10" spans="1:5" ht="105" customHeight="1">
      <c r="A10" s="1">
        <v>1</v>
      </c>
      <c r="B10" s="3" t="s">
        <v>8</v>
      </c>
      <c r="C10" s="3" t="s">
        <v>9</v>
      </c>
      <c r="D10" s="45">
        <v>1088085.18</v>
      </c>
      <c r="E10" s="2" t="s">
        <v>123</v>
      </c>
    </row>
    <row r="11" spans="1:5" ht="105" customHeight="1">
      <c r="A11" s="1">
        <v>2</v>
      </c>
      <c r="B11" s="3" t="s">
        <v>10</v>
      </c>
      <c r="C11" s="3" t="s">
        <v>11</v>
      </c>
      <c r="D11" s="45">
        <v>570745.65</v>
      </c>
      <c r="E11" s="2" t="s">
        <v>123</v>
      </c>
    </row>
    <row r="12" spans="1:5" ht="105" customHeight="1">
      <c r="A12" s="1">
        <v>3</v>
      </c>
      <c r="B12" s="3" t="s">
        <v>37</v>
      </c>
      <c r="C12" s="3" t="s">
        <v>36</v>
      </c>
      <c r="D12" s="1"/>
      <c r="E12" s="2" t="s">
        <v>131</v>
      </c>
    </row>
    <row r="13" spans="1:5" ht="15.75">
      <c r="A13" s="129" t="s">
        <v>35</v>
      </c>
      <c r="B13" s="129"/>
      <c r="C13" s="129"/>
      <c r="D13" s="1"/>
      <c r="E13" s="1"/>
    </row>
    <row r="14" spans="1:5" s="35" customFormat="1" ht="21">
      <c r="A14" s="130" t="s">
        <v>48</v>
      </c>
      <c r="B14" s="130"/>
      <c r="C14" s="130"/>
      <c r="D14" s="34"/>
      <c r="E14" s="34"/>
    </row>
    <row r="15" spans="1:5" ht="74.25" customHeight="1">
      <c r="A15" s="1">
        <v>1</v>
      </c>
      <c r="B15" s="3" t="s">
        <v>12</v>
      </c>
      <c r="C15" s="3" t="s">
        <v>13</v>
      </c>
      <c r="D15" s="1"/>
      <c r="E15" s="2" t="s">
        <v>131</v>
      </c>
    </row>
    <row r="16" spans="1:5" ht="74.25" customHeight="1">
      <c r="A16" s="1">
        <v>2</v>
      </c>
      <c r="B16" s="3" t="s">
        <v>14</v>
      </c>
      <c r="C16" s="3" t="s">
        <v>15</v>
      </c>
      <c r="D16" s="1"/>
      <c r="E16" s="2" t="s">
        <v>131</v>
      </c>
    </row>
    <row r="17" spans="1:5" ht="74.25" customHeight="1">
      <c r="A17" s="1">
        <v>3</v>
      </c>
      <c r="B17" s="3" t="s">
        <v>16</v>
      </c>
      <c r="C17" s="3" t="s">
        <v>17</v>
      </c>
      <c r="D17" s="1"/>
      <c r="E17" s="2" t="s">
        <v>131</v>
      </c>
    </row>
    <row r="18" spans="1:5" ht="74.25" customHeight="1">
      <c r="A18" s="1">
        <v>4</v>
      </c>
      <c r="B18" s="3" t="s">
        <v>18</v>
      </c>
      <c r="C18" s="3" t="s">
        <v>19</v>
      </c>
      <c r="D18" s="1"/>
      <c r="E18" s="2" t="s">
        <v>131</v>
      </c>
    </row>
    <row r="19" spans="1:5" ht="74.25" customHeight="1">
      <c r="A19" s="1">
        <v>5</v>
      </c>
      <c r="B19" s="3" t="s">
        <v>20</v>
      </c>
      <c r="C19" s="3" t="s">
        <v>21</v>
      </c>
      <c r="D19" s="1"/>
      <c r="E19" s="2" t="s">
        <v>123</v>
      </c>
    </row>
    <row r="20" spans="1:5" ht="74.25" customHeight="1">
      <c r="A20" s="1">
        <v>6</v>
      </c>
      <c r="B20" s="3" t="s">
        <v>22</v>
      </c>
      <c r="C20" s="3" t="s">
        <v>23</v>
      </c>
      <c r="D20" s="1"/>
      <c r="E20" s="2" t="s">
        <v>131</v>
      </c>
    </row>
    <row r="21" spans="1:5" ht="74.25" customHeight="1">
      <c r="A21" s="1">
        <v>7</v>
      </c>
      <c r="B21" s="3" t="s">
        <v>24</v>
      </c>
      <c r="C21" s="3" t="s">
        <v>25</v>
      </c>
      <c r="D21" s="1"/>
      <c r="E21" s="2" t="s">
        <v>131</v>
      </c>
    </row>
    <row r="22" spans="1:5" ht="74.25" customHeight="1">
      <c r="A22" s="59">
        <v>8</v>
      </c>
      <c r="B22" s="60" t="s">
        <v>26</v>
      </c>
      <c r="C22" s="60" t="s">
        <v>27</v>
      </c>
      <c r="E22" s="61" t="s">
        <v>131</v>
      </c>
    </row>
    <row r="23" spans="1:5" ht="74.25" customHeight="1">
      <c r="A23" s="1">
        <v>9</v>
      </c>
      <c r="B23" s="3" t="s">
        <v>28</v>
      </c>
      <c r="C23" s="3" t="s">
        <v>29</v>
      </c>
      <c r="E23" s="2" t="s">
        <v>131</v>
      </c>
    </row>
    <row r="24" spans="1:5" ht="74.25" customHeight="1">
      <c r="A24" s="1">
        <v>10</v>
      </c>
      <c r="B24" s="11" t="s">
        <v>38</v>
      </c>
      <c r="C24" s="4" t="s">
        <v>45</v>
      </c>
      <c r="E24" s="2" t="s">
        <v>131</v>
      </c>
    </row>
    <row r="25" spans="1:5">
      <c r="A25" s="1"/>
      <c r="B25" s="1"/>
      <c r="C25" s="2"/>
      <c r="E25" s="1"/>
    </row>
    <row r="26" spans="1:5" ht="15.75">
      <c r="A26" s="129" t="s">
        <v>35</v>
      </c>
      <c r="B26" s="129"/>
      <c r="C26" s="129"/>
      <c r="E26" s="1"/>
    </row>
    <row r="27" spans="1:5" ht="21">
      <c r="A27" s="130" t="s">
        <v>49</v>
      </c>
      <c r="B27" s="130"/>
      <c r="C27" s="130"/>
      <c r="E27" s="1"/>
    </row>
    <row r="28" spans="1:5" ht="91.5" customHeight="1">
      <c r="A28" s="1">
        <v>1</v>
      </c>
      <c r="B28" s="7" t="s">
        <v>30</v>
      </c>
      <c r="C28" s="3" t="s">
        <v>31</v>
      </c>
      <c r="E28" s="2" t="s">
        <v>131</v>
      </c>
    </row>
    <row r="29" spans="1:5" ht="91.5" customHeight="1">
      <c r="A29" s="1">
        <v>2</v>
      </c>
      <c r="B29" s="1" t="s">
        <v>39</v>
      </c>
      <c r="C29" s="3" t="s">
        <v>43</v>
      </c>
      <c r="E29" s="2" t="s">
        <v>131</v>
      </c>
    </row>
    <row r="30" spans="1:5" ht="91.5" customHeight="1">
      <c r="A30" s="1">
        <v>3</v>
      </c>
      <c r="B30" s="1" t="s">
        <v>41</v>
      </c>
      <c r="C30" s="3" t="s">
        <v>42</v>
      </c>
      <c r="E30" s="8" t="s">
        <v>122</v>
      </c>
    </row>
    <row r="31" spans="1:5" ht="91.5" customHeight="1">
      <c r="A31" s="1">
        <v>4</v>
      </c>
      <c r="B31" s="1" t="s">
        <v>40</v>
      </c>
      <c r="C31" s="3" t="s">
        <v>44</v>
      </c>
      <c r="E31" s="8" t="s">
        <v>122</v>
      </c>
    </row>
    <row r="32" spans="1:5" ht="15.75">
      <c r="A32" s="129" t="s">
        <v>35</v>
      </c>
      <c r="B32" s="129"/>
      <c r="C32" s="129"/>
      <c r="E32" s="1"/>
    </row>
  </sheetData>
  <autoFilter ref="A3:E24"/>
  <mergeCells count="8">
    <mergeCell ref="A27:C27"/>
    <mergeCell ref="A32:C32"/>
    <mergeCell ref="A2:E2"/>
    <mergeCell ref="A8:C8"/>
    <mergeCell ref="A9:C9"/>
    <mergeCell ref="A13:C13"/>
    <mergeCell ref="A14:C14"/>
    <mergeCell ref="A26:C26"/>
  </mergeCells>
  <printOptions horizontalCentered="1"/>
  <pageMargins left="0.70866141732283505" right="0.70866141732283505" top="0.74803149606299202" bottom="0.74803149606299202" header="0.31496062992126" footer="0.31496062992126"/>
  <pageSetup paperSize="5" scale="94" fitToHeight="0" orientation="landscape" r:id="rId1"/>
  <rowBreaks count="3" manualBreakCount="3">
    <brk id="8" max="16383" man="1"/>
    <brk id="13" max="16383" man="1"/>
    <brk id="26" max="3" man="1"/>
  </rowBreaks>
</worksheet>
</file>

<file path=xl/worksheets/sheet7.xml><?xml version="1.0" encoding="utf-8"?>
<worksheet xmlns="http://schemas.openxmlformats.org/spreadsheetml/2006/main" xmlns:r="http://schemas.openxmlformats.org/officeDocument/2006/relationships">
  <sheetPr>
    <pageSetUpPr fitToPage="1"/>
  </sheetPr>
  <dimension ref="A1:G20"/>
  <sheetViews>
    <sheetView view="pageBreakPreview" topLeftCell="A13" zoomScale="70" zoomScaleSheetLayoutView="70" workbookViewId="0">
      <selection activeCell="D16" sqref="D16"/>
    </sheetView>
  </sheetViews>
  <sheetFormatPr defaultColWidth="9.140625" defaultRowHeight="15"/>
  <cols>
    <col min="1" max="1" width="7.85546875" style="1" customWidth="1"/>
    <col min="2" max="2" width="6.140625" style="65" customWidth="1"/>
    <col min="3" max="3" width="21.7109375" style="5" customWidth="1"/>
    <col min="4" max="4" width="129.42578125" style="6" customWidth="1"/>
    <col min="5" max="5" width="17.28515625" style="5" customWidth="1"/>
    <col min="6" max="6" width="15.140625" style="5" customWidth="1"/>
    <col min="7" max="7" width="15.42578125" style="5" customWidth="1"/>
    <col min="8" max="16384" width="9.140625" style="5"/>
  </cols>
  <sheetData>
    <row r="1" spans="1:7" s="73" customFormat="1" ht="36">
      <c r="A1" s="71" t="s">
        <v>145</v>
      </c>
      <c r="B1" s="71"/>
      <c r="C1" s="71" t="s">
        <v>83</v>
      </c>
      <c r="D1" s="72" t="s">
        <v>84</v>
      </c>
      <c r="E1" s="72" t="s">
        <v>133</v>
      </c>
      <c r="F1" s="56" t="s">
        <v>144</v>
      </c>
      <c r="G1" s="72" t="s">
        <v>137</v>
      </c>
    </row>
    <row r="2" spans="1:7" s="35" customFormat="1" ht="21">
      <c r="A2" s="130" t="s">
        <v>141</v>
      </c>
      <c r="B2" s="130"/>
      <c r="C2" s="130"/>
      <c r="D2" s="130"/>
      <c r="E2" s="76"/>
      <c r="G2" s="76"/>
    </row>
    <row r="3" spans="1:7" ht="74.25" customHeight="1">
      <c r="A3" s="57">
        <v>1</v>
      </c>
      <c r="B3" s="63" t="s">
        <v>146</v>
      </c>
      <c r="C3" s="56" t="s">
        <v>0</v>
      </c>
      <c r="D3" s="56" t="s">
        <v>1</v>
      </c>
      <c r="E3" s="54">
        <v>516481.92</v>
      </c>
      <c r="F3" s="80" t="s">
        <v>143</v>
      </c>
      <c r="G3" s="64" t="s">
        <v>138</v>
      </c>
    </row>
    <row r="4" spans="1:7" ht="74.25" customHeight="1">
      <c r="A4" s="57">
        <v>2</v>
      </c>
      <c r="B4" s="63" t="s">
        <v>147</v>
      </c>
      <c r="C4" s="56" t="s">
        <v>4</v>
      </c>
      <c r="D4" s="56" t="s">
        <v>5</v>
      </c>
      <c r="E4" s="54">
        <v>535439.25</v>
      </c>
      <c r="F4" s="80" t="s">
        <v>143</v>
      </c>
      <c r="G4" s="64" t="s">
        <v>138</v>
      </c>
    </row>
    <row r="5" spans="1:7" s="35" customFormat="1" ht="21">
      <c r="A5" s="130" t="s">
        <v>47</v>
      </c>
      <c r="B5" s="130"/>
      <c r="C5" s="130"/>
      <c r="D5" s="130"/>
      <c r="E5" s="52"/>
      <c r="F5" s="53"/>
      <c r="G5" s="63"/>
    </row>
    <row r="6" spans="1:7" ht="84.75" customHeight="1">
      <c r="A6" s="57">
        <v>3</v>
      </c>
      <c r="B6" s="63" t="s">
        <v>148</v>
      </c>
      <c r="C6" s="56" t="s">
        <v>10</v>
      </c>
      <c r="D6" s="56" t="s">
        <v>11</v>
      </c>
      <c r="E6" s="54">
        <v>570745.65</v>
      </c>
      <c r="F6" s="80" t="s">
        <v>143</v>
      </c>
      <c r="G6" s="64" t="s">
        <v>138</v>
      </c>
    </row>
    <row r="7" spans="1:7" s="35" customFormat="1" ht="21">
      <c r="A7" s="130" t="s">
        <v>136</v>
      </c>
      <c r="B7" s="130"/>
      <c r="C7" s="130"/>
      <c r="D7" s="130"/>
      <c r="E7" s="52"/>
      <c r="F7" s="53"/>
      <c r="G7" s="63"/>
    </row>
    <row r="8" spans="1:7" s="44" customFormat="1" ht="58.5" customHeight="1">
      <c r="A8" s="52">
        <v>4</v>
      </c>
      <c r="B8" s="52" t="s">
        <v>149</v>
      </c>
      <c r="C8" s="53" t="s">
        <v>100</v>
      </c>
      <c r="D8" s="53" t="s">
        <v>101</v>
      </c>
      <c r="E8" s="54">
        <v>563982.46</v>
      </c>
      <c r="F8" s="80" t="s">
        <v>143</v>
      </c>
      <c r="G8" s="64" t="s">
        <v>138</v>
      </c>
    </row>
    <row r="9" spans="1:7" s="44" customFormat="1" ht="70.5" customHeight="1">
      <c r="A9" s="52">
        <v>5</v>
      </c>
      <c r="B9" s="52" t="s">
        <v>150</v>
      </c>
      <c r="C9" s="53" t="s">
        <v>102</v>
      </c>
      <c r="D9" s="53" t="s">
        <v>103</v>
      </c>
      <c r="E9" s="55">
        <v>419769.12</v>
      </c>
      <c r="F9" s="80" t="s">
        <v>143</v>
      </c>
      <c r="G9" s="64" t="s">
        <v>138</v>
      </c>
    </row>
    <row r="10" spans="1:7" s="44" customFormat="1" ht="58.5" customHeight="1">
      <c r="A10" s="52">
        <v>6</v>
      </c>
      <c r="B10" s="52" t="s">
        <v>149</v>
      </c>
      <c r="C10" s="53" t="s">
        <v>104</v>
      </c>
      <c r="D10" s="53" t="s">
        <v>105</v>
      </c>
      <c r="E10" s="55">
        <v>459424.74</v>
      </c>
      <c r="F10" s="80" t="s">
        <v>143</v>
      </c>
      <c r="G10" s="64" t="s">
        <v>138</v>
      </c>
    </row>
    <row r="11" spans="1:7" s="44" customFormat="1" ht="50.25" customHeight="1">
      <c r="A11" s="52">
        <v>7</v>
      </c>
      <c r="B11" s="52" t="s">
        <v>149</v>
      </c>
      <c r="C11" s="53" t="s">
        <v>106</v>
      </c>
      <c r="D11" s="53" t="s">
        <v>107</v>
      </c>
      <c r="E11" s="55">
        <v>452018.55</v>
      </c>
      <c r="F11" s="80" t="s">
        <v>143</v>
      </c>
      <c r="G11" s="64" t="s">
        <v>138</v>
      </c>
    </row>
    <row r="12" spans="1:7" s="44" customFormat="1" ht="70.5" customHeight="1">
      <c r="A12" s="52">
        <v>8</v>
      </c>
      <c r="B12" s="52" t="s">
        <v>150</v>
      </c>
      <c r="C12" s="53" t="s">
        <v>108</v>
      </c>
      <c r="D12" s="53" t="s">
        <v>109</v>
      </c>
      <c r="E12" s="55">
        <v>452014.65</v>
      </c>
      <c r="F12" s="80" t="s">
        <v>143</v>
      </c>
      <c r="G12" s="64" t="s">
        <v>138</v>
      </c>
    </row>
    <row r="13" spans="1:7" s="44" customFormat="1" ht="70.5" customHeight="1">
      <c r="A13" s="52">
        <v>9</v>
      </c>
      <c r="B13" s="52" t="s">
        <v>149</v>
      </c>
      <c r="C13" s="53" t="s">
        <v>110</v>
      </c>
      <c r="D13" s="53" t="s">
        <v>111</v>
      </c>
      <c r="E13" s="55">
        <v>458715.6</v>
      </c>
      <c r="F13" s="80" t="s">
        <v>143</v>
      </c>
      <c r="G13" s="64" t="s">
        <v>138</v>
      </c>
    </row>
    <row r="14" spans="1:7" s="44" customFormat="1" ht="54.75" customHeight="1">
      <c r="A14" s="52">
        <v>10</v>
      </c>
      <c r="B14" s="52" t="s">
        <v>151</v>
      </c>
      <c r="C14" s="56" t="s">
        <v>115</v>
      </c>
      <c r="D14" s="56" t="s">
        <v>120</v>
      </c>
      <c r="E14" s="55">
        <v>511351.22</v>
      </c>
      <c r="F14" s="80" t="s">
        <v>143</v>
      </c>
      <c r="G14" s="64" t="s">
        <v>138</v>
      </c>
    </row>
    <row r="15" spans="1:7" ht="63">
      <c r="A15" s="63">
        <v>11</v>
      </c>
      <c r="B15" s="52" t="s">
        <v>152</v>
      </c>
      <c r="C15" s="56" t="s">
        <v>116</v>
      </c>
      <c r="D15" s="56" t="s">
        <v>118</v>
      </c>
      <c r="E15" s="55">
        <v>722189.2</v>
      </c>
      <c r="F15" s="80" t="s">
        <v>143</v>
      </c>
      <c r="G15" s="64" t="s">
        <v>138</v>
      </c>
    </row>
    <row r="16" spans="1:7" s="70" customFormat="1" ht="47.25">
      <c r="A16" s="84">
        <v>12</v>
      </c>
      <c r="B16" s="52" t="s">
        <v>151</v>
      </c>
      <c r="C16" s="74" t="s">
        <v>117</v>
      </c>
      <c r="D16" s="74" t="s">
        <v>119</v>
      </c>
      <c r="E16" s="77">
        <v>756199.06</v>
      </c>
      <c r="F16" s="80" t="s">
        <v>143</v>
      </c>
      <c r="G16" s="75" t="s">
        <v>138</v>
      </c>
    </row>
    <row r="17" spans="1:7" s="70" customFormat="1" ht="63">
      <c r="A17" s="52">
        <v>13</v>
      </c>
      <c r="B17" s="79"/>
      <c r="C17" s="74" t="s">
        <v>20</v>
      </c>
      <c r="D17" s="74" t="s">
        <v>21</v>
      </c>
      <c r="E17" s="77">
        <v>340611</v>
      </c>
      <c r="F17" s="78" t="s">
        <v>140</v>
      </c>
      <c r="G17" s="75" t="s">
        <v>138</v>
      </c>
    </row>
    <row r="18" spans="1:7" s="70" customFormat="1" ht="47.25">
      <c r="A18" s="63">
        <v>14</v>
      </c>
      <c r="B18" s="67"/>
      <c r="C18" s="68" t="s">
        <v>8</v>
      </c>
      <c r="D18" s="68" t="s">
        <v>9</v>
      </c>
      <c r="E18" s="81">
        <v>1088085.18</v>
      </c>
      <c r="F18" s="82" t="s">
        <v>143</v>
      </c>
      <c r="G18" s="69" t="s">
        <v>139</v>
      </c>
    </row>
    <row r="19" spans="1:7" s="70" customFormat="1" ht="63">
      <c r="A19" s="66">
        <v>15</v>
      </c>
      <c r="B19" s="83"/>
      <c r="C19" s="68" t="s">
        <v>2</v>
      </c>
      <c r="D19" s="68" t="s">
        <v>3</v>
      </c>
      <c r="E19" s="81">
        <v>1520716</v>
      </c>
      <c r="F19" s="82" t="s">
        <v>143</v>
      </c>
      <c r="G19" s="69" t="s">
        <v>142</v>
      </c>
    </row>
    <row r="20" spans="1:7" s="70" customFormat="1" ht="94.5">
      <c r="A20" s="66">
        <v>16</v>
      </c>
      <c r="B20" s="83"/>
      <c r="C20" s="68" t="s">
        <v>6</v>
      </c>
      <c r="D20" s="68" t="s">
        <v>7</v>
      </c>
      <c r="E20" s="81">
        <v>2632782</v>
      </c>
      <c r="F20" s="82" t="s">
        <v>143</v>
      </c>
      <c r="G20" s="69" t="s">
        <v>142</v>
      </c>
    </row>
  </sheetData>
  <autoFilter ref="C1:G14"/>
  <mergeCells count="3">
    <mergeCell ref="A5:D5"/>
    <mergeCell ref="A7:D7"/>
    <mergeCell ref="A2:D2"/>
  </mergeCells>
  <printOptions horizontalCentered="1"/>
  <pageMargins left="0.70866141732283505" right="0.70866141732283505" top="0.74803149606299202" bottom="0.74803149606299202" header="0.31496062992126" footer="0.31496062992126"/>
  <pageSetup paperSize="5" scale="75"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G14"/>
  <sheetViews>
    <sheetView view="pageBreakPreview" topLeftCell="A7" zoomScale="70" zoomScaleSheetLayoutView="70" workbookViewId="0">
      <selection activeCell="D4" sqref="D4"/>
    </sheetView>
  </sheetViews>
  <sheetFormatPr defaultColWidth="9.140625" defaultRowHeight="15"/>
  <cols>
    <col min="1" max="1" width="5.5703125" style="1" customWidth="1"/>
    <col min="2" max="2" width="13.42578125" style="65" customWidth="1"/>
    <col min="3" max="3" width="21.7109375" style="5" customWidth="1"/>
    <col min="4" max="4" width="129.42578125" style="6" customWidth="1"/>
    <col min="5" max="5" width="17.28515625" style="5" customWidth="1"/>
    <col min="6" max="6" width="15.140625" style="5" customWidth="1"/>
    <col min="7" max="7" width="15.42578125" style="5" customWidth="1"/>
    <col min="8" max="16384" width="9.140625" style="5"/>
  </cols>
  <sheetData>
    <row r="1" spans="1:7" s="73" customFormat="1" ht="36">
      <c r="A1" s="71" t="s">
        <v>145</v>
      </c>
      <c r="B1" s="71"/>
      <c r="C1" s="71" t="s">
        <v>83</v>
      </c>
      <c r="D1" s="72" t="s">
        <v>84</v>
      </c>
      <c r="E1" s="72" t="s">
        <v>133</v>
      </c>
      <c r="F1" s="56" t="s">
        <v>144</v>
      </c>
      <c r="G1" s="72" t="s">
        <v>137</v>
      </c>
    </row>
    <row r="2" spans="1:7" ht="74.25" customHeight="1">
      <c r="A2" s="63">
        <v>1</v>
      </c>
      <c r="B2" s="63" t="s">
        <v>146</v>
      </c>
      <c r="C2" s="56" t="s">
        <v>0</v>
      </c>
      <c r="D2" s="56" t="s">
        <v>1</v>
      </c>
      <c r="E2" s="54">
        <v>516481.92</v>
      </c>
      <c r="F2" s="80" t="s">
        <v>143</v>
      </c>
      <c r="G2" s="64" t="s">
        <v>138</v>
      </c>
    </row>
    <row r="3" spans="1:7" ht="74.25" customHeight="1">
      <c r="A3" s="63">
        <v>2</v>
      </c>
      <c r="B3" s="63" t="s">
        <v>147</v>
      </c>
      <c r="C3" s="56" t="s">
        <v>4</v>
      </c>
      <c r="D3" s="56" t="s">
        <v>5</v>
      </c>
      <c r="E3" s="54">
        <v>535439.25</v>
      </c>
      <c r="F3" s="80" t="s">
        <v>143</v>
      </c>
      <c r="G3" s="64" t="s">
        <v>138</v>
      </c>
    </row>
    <row r="4" spans="1:7" ht="84.75" customHeight="1">
      <c r="A4" s="63">
        <v>3</v>
      </c>
      <c r="B4" s="63" t="s">
        <v>148</v>
      </c>
      <c r="C4" s="56" t="s">
        <v>10</v>
      </c>
      <c r="D4" s="56" t="s">
        <v>11</v>
      </c>
      <c r="E4" s="54">
        <v>570745.65</v>
      </c>
      <c r="F4" s="80" t="s">
        <v>143</v>
      </c>
      <c r="G4" s="64" t="s">
        <v>138</v>
      </c>
    </row>
    <row r="5" spans="1:7" s="44" customFormat="1" ht="58.5" customHeight="1">
      <c r="A5" s="52">
        <v>4</v>
      </c>
      <c r="B5" s="52" t="s">
        <v>149</v>
      </c>
      <c r="C5" s="53" t="s">
        <v>100</v>
      </c>
      <c r="D5" s="53" t="s">
        <v>101</v>
      </c>
      <c r="E5" s="54">
        <v>563982.46</v>
      </c>
      <c r="F5" s="80" t="s">
        <v>143</v>
      </c>
      <c r="G5" s="64" t="s">
        <v>138</v>
      </c>
    </row>
    <row r="6" spans="1:7" s="44" customFormat="1" ht="70.5" customHeight="1">
      <c r="A6" s="52">
        <v>5</v>
      </c>
      <c r="B6" s="52" t="s">
        <v>150</v>
      </c>
      <c r="C6" s="53" t="s">
        <v>102</v>
      </c>
      <c r="D6" s="53" t="s">
        <v>103</v>
      </c>
      <c r="E6" s="55">
        <v>419769.12</v>
      </c>
      <c r="F6" s="80" t="s">
        <v>143</v>
      </c>
      <c r="G6" s="64" t="s">
        <v>138</v>
      </c>
    </row>
    <row r="7" spans="1:7" s="44" customFormat="1" ht="58.5" customHeight="1">
      <c r="A7" s="52">
        <v>6</v>
      </c>
      <c r="B7" s="52" t="s">
        <v>149</v>
      </c>
      <c r="C7" s="53" t="s">
        <v>104</v>
      </c>
      <c r="D7" s="53" t="s">
        <v>105</v>
      </c>
      <c r="E7" s="55">
        <v>459424.74</v>
      </c>
      <c r="F7" s="80" t="s">
        <v>143</v>
      </c>
      <c r="G7" s="64" t="s">
        <v>138</v>
      </c>
    </row>
    <row r="8" spans="1:7" s="44" customFormat="1" ht="50.25" customHeight="1">
      <c r="A8" s="52">
        <v>7</v>
      </c>
      <c r="B8" s="52" t="s">
        <v>149</v>
      </c>
      <c r="C8" s="53" t="s">
        <v>106</v>
      </c>
      <c r="D8" s="53" t="s">
        <v>107</v>
      </c>
      <c r="E8" s="55">
        <v>452018.55</v>
      </c>
      <c r="F8" s="80" t="s">
        <v>143</v>
      </c>
      <c r="G8" s="64" t="s">
        <v>138</v>
      </c>
    </row>
    <row r="9" spans="1:7" s="44" customFormat="1" ht="70.5" customHeight="1">
      <c r="A9" s="52">
        <v>8</v>
      </c>
      <c r="B9" s="52" t="s">
        <v>150</v>
      </c>
      <c r="C9" s="53" t="s">
        <v>108</v>
      </c>
      <c r="D9" s="53" t="s">
        <v>109</v>
      </c>
      <c r="E9" s="55">
        <v>452014.65</v>
      </c>
      <c r="F9" s="80" t="s">
        <v>143</v>
      </c>
      <c r="G9" s="64" t="s">
        <v>138</v>
      </c>
    </row>
    <row r="10" spans="1:7" s="44" customFormat="1" ht="70.5" customHeight="1">
      <c r="A10" s="52">
        <v>9</v>
      </c>
      <c r="B10" s="52" t="s">
        <v>149</v>
      </c>
      <c r="C10" s="53" t="s">
        <v>110</v>
      </c>
      <c r="D10" s="53" t="s">
        <v>111</v>
      </c>
      <c r="E10" s="55">
        <v>458715.6</v>
      </c>
      <c r="F10" s="80" t="s">
        <v>143</v>
      </c>
      <c r="G10" s="64" t="s">
        <v>138</v>
      </c>
    </row>
    <row r="11" spans="1:7" s="44" customFormat="1" ht="54.75" customHeight="1">
      <c r="A11" s="52">
        <v>10</v>
      </c>
      <c r="B11" s="52" t="s">
        <v>151</v>
      </c>
      <c r="C11" s="56" t="s">
        <v>115</v>
      </c>
      <c r="D11" s="56" t="s">
        <v>120</v>
      </c>
      <c r="E11" s="55">
        <v>511351.22</v>
      </c>
      <c r="F11" s="80" t="s">
        <v>143</v>
      </c>
      <c r="G11" s="64" t="s">
        <v>138</v>
      </c>
    </row>
    <row r="12" spans="1:7" ht="63">
      <c r="A12" s="63">
        <v>11</v>
      </c>
      <c r="B12" s="52" t="s">
        <v>152</v>
      </c>
      <c r="C12" s="56" t="s">
        <v>116</v>
      </c>
      <c r="D12" s="56" t="s">
        <v>118</v>
      </c>
      <c r="E12" s="55">
        <v>722189.2</v>
      </c>
      <c r="F12" s="80" t="s">
        <v>143</v>
      </c>
      <c r="G12" s="64" t="s">
        <v>138</v>
      </c>
    </row>
    <row r="13" spans="1:7" s="70" customFormat="1" ht="47.25">
      <c r="A13" s="84">
        <v>12</v>
      </c>
      <c r="B13" s="52" t="s">
        <v>151</v>
      </c>
      <c r="C13" s="74" t="s">
        <v>117</v>
      </c>
      <c r="D13" s="74" t="s">
        <v>119</v>
      </c>
      <c r="E13" s="77">
        <v>756199.06</v>
      </c>
      <c r="F13" s="80" t="s">
        <v>143</v>
      </c>
      <c r="G13" s="75" t="s">
        <v>138</v>
      </c>
    </row>
    <row r="14" spans="1:7" s="70" customFormat="1" ht="63">
      <c r="A14" s="52">
        <v>13</v>
      </c>
      <c r="B14" s="79"/>
      <c r="C14" s="74" t="s">
        <v>20</v>
      </c>
      <c r="D14" s="74" t="s">
        <v>21</v>
      </c>
      <c r="E14" s="77">
        <v>340611</v>
      </c>
      <c r="F14" s="78" t="s">
        <v>140</v>
      </c>
      <c r="G14" s="75" t="s">
        <v>138</v>
      </c>
    </row>
  </sheetData>
  <autoFilter ref="C1:G11"/>
  <printOptions horizontalCentered="1"/>
  <pageMargins left="0.70866141732283505" right="0.70866141732283505" top="0.74803149606299202" bottom="0.74803149606299202" header="0.31496062992126" footer="0.31496062992126"/>
  <pageSetup paperSize="5" scale="73" fitToHeight="0" orientation="landscape" r:id="rId1"/>
</worksheet>
</file>

<file path=xl/worksheets/sheet9.xml><?xml version="1.0" encoding="utf-8"?>
<worksheet xmlns="http://schemas.openxmlformats.org/spreadsheetml/2006/main" xmlns:r="http://schemas.openxmlformats.org/officeDocument/2006/relationships">
  <sheetPr>
    <tabColor rgb="FF92D050"/>
    <pageSetUpPr fitToPage="1"/>
  </sheetPr>
  <dimension ref="A1:G19"/>
  <sheetViews>
    <sheetView tabSelected="1" view="pageBreakPreview" topLeftCell="A7" zoomScale="70" zoomScaleSheetLayoutView="70" workbookViewId="0">
      <selection activeCell="M12" sqref="M12"/>
    </sheetView>
  </sheetViews>
  <sheetFormatPr defaultColWidth="9.140625" defaultRowHeight="15"/>
  <cols>
    <col min="1" max="1" width="7.5703125" style="1" customWidth="1"/>
    <col min="2" max="2" width="9.5703125" style="65" customWidth="1"/>
    <col min="3" max="3" width="8.5703125" style="65" customWidth="1"/>
    <col min="4" max="4" width="16.85546875" style="5" customWidth="1"/>
    <col min="5" max="5" width="139.140625" style="6" customWidth="1"/>
    <col min="6" max="6" width="17.28515625" style="5" customWidth="1"/>
    <col min="7" max="16384" width="9.140625" style="5"/>
  </cols>
  <sheetData>
    <row r="1" spans="1:7" s="73" customFormat="1" ht="36">
      <c r="A1" s="72" t="s">
        <v>145</v>
      </c>
      <c r="B1" s="72" t="s">
        <v>156</v>
      </c>
      <c r="C1" s="72" t="s">
        <v>160</v>
      </c>
      <c r="D1" s="71" t="s">
        <v>83</v>
      </c>
      <c r="E1" s="72" t="s">
        <v>84</v>
      </c>
      <c r="F1" s="72" t="s">
        <v>133</v>
      </c>
      <c r="G1" s="71" t="s">
        <v>165</v>
      </c>
    </row>
    <row r="2" spans="1:7" s="33" customFormat="1" ht="67.150000000000006" customHeight="1">
      <c r="A2" s="88">
        <v>1</v>
      </c>
      <c r="B2" s="71">
        <v>29</v>
      </c>
      <c r="C2" s="71" t="s">
        <v>157</v>
      </c>
      <c r="D2" s="72" t="s">
        <v>102</v>
      </c>
      <c r="E2" s="87" t="s">
        <v>103</v>
      </c>
      <c r="F2" s="89">
        <v>419769.12</v>
      </c>
      <c r="G2" s="101">
        <f>F2*2%</f>
        <v>8395.3824000000004</v>
      </c>
    </row>
    <row r="3" spans="1:7" s="33" customFormat="1" ht="67.150000000000006" customHeight="1">
      <c r="A3" s="88">
        <v>2</v>
      </c>
      <c r="B3" s="71">
        <v>30</v>
      </c>
      <c r="C3" s="71" t="s">
        <v>157</v>
      </c>
      <c r="D3" s="72" t="s">
        <v>108</v>
      </c>
      <c r="E3" s="87" t="s">
        <v>109</v>
      </c>
      <c r="F3" s="89">
        <v>452014.65</v>
      </c>
      <c r="G3" s="101">
        <f t="shared" ref="G3:G14" si="0">F3*2%</f>
        <v>9040.2930000000015</v>
      </c>
    </row>
    <row r="4" spans="1:7" s="33" customFormat="1" ht="83.25" customHeight="1">
      <c r="A4" s="88">
        <v>3</v>
      </c>
      <c r="B4" s="71">
        <v>31</v>
      </c>
      <c r="C4" s="71" t="s">
        <v>157</v>
      </c>
      <c r="D4" s="72" t="s">
        <v>106</v>
      </c>
      <c r="E4" s="87" t="s">
        <v>107</v>
      </c>
      <c r="F4" s="89">
        <v>452018.55</v>
      </c>
      <c r="G4" s="101">
        <f t="shared" si="0"/>
        <v>9040.3709999999992</v>
      </c>
    </row>
    <row r="5" spans="1:7" s="33" customFormat="1" ht="83.25" customHeight="1">
      <c r="A5" s="88">
        <v>4</v>
      </c>
      <c r="B5" s="71">
        <v>32</v>
      </c>
      <c r="C5" s="71" t="s">
        <v>157</v>
      </c>
      <c r="D5" s="72" t="s">
        <v>100</v>
      </c>
      <c r="E5" s="87" t="s">
        <v>101</v>
      </c>
      <c r="F5" s="90">
        <v>563982.46</v>
      </c>
      <c r="G5" s="101">
        <f t="shared" si="0"/>
        <v>11279.6492</v>
      </c>
    </row>
    <row r="6" spans="1:7" s="95" customFormat="1" ht="83.25" customHeight="1">
      <c r="A6" s="91">
        <v>5</v>
      </c>
      <c r="B6" s="92">
        <v>33</v>
      </c>
      <c r="C6" s="95" t="s">
        <v>158</v>
      </c>
      <c r="D6" s="93" t="s">
        <v>116</v>
      </c>
      <c r="E6" s="86" t="s">
        <v>118</v>
      </c>
      <c r="F6" s="94">
        <v>722189.2</v>
      </c>
      <c r="G6" s="101">
        <f t="shared" si="0"/>
        <v>14443.784</v>
      </c>
    </row>
    <row r="7" spans="1:7" s="33" customFormat="1" ht="83.25" customHeight="1">
      <c r="A7" s="88">
        <v>6</v>
      </c>
      <c r="B7" s="71">
        <v>34</v>
      </c>
      <c r="C7" s="71" t="s">
        <v>157</v>
      </c>
      <c r="D7" s="72" t="s">
        <v>110</v>
      </c>
      <c r="E7" s="87" t="s">
        <v>111</v>
      </c>
      <c r="F7" s="89">
        <v>458715.6</v>
      </c>
      <c r="G7" s="101">
        <f t="shared" si="0"/>
        <v>9174.3119999999999</v>
      </c>
    </row>
    <row r="8" spans="1:7" s="96" customFormat="1" ht="83.25" customHeight="1">
      <c r="A8" s="88">
        <v>7</v>
      </c>
      <c r="B8" s="71">
        <v>35</v>
      </c>
      <c r="C8" s="71" t="s">
        <v>157</v>
      </c>
      <c r="D8" s="72" t="s">
        <v>0</v>
      </c>
      <c r="E8" s="87" t="s">
        <v>1</v>
      </c>
      <c r="F8" s="90">
        <v>516481.92</v>
      </c>
      <c r="G8" s="101">
        <f t="shared" si="0"/>
        <v>10329.6384</v>
      </c>
    </row>
    <row r="9" spans="1:7" s="114" customFormat="1" ht="57" customHeight="1">
      <c r="A9" s="102">
        <v>8</v>
      </c>
      <c r="B9" s="103">
        <v>36</v>
      </c>
      <c r="C9" s="71" t="s">
        <v>157</v>
      </c>
      <c r="D9" s="104" t="s">
        <v>164</v>
      </c>
      <c r="E9" s="105" t="s">
        <v>163</v>
      </c>
      <c r="F9" s="106">
        <v>180123</v>
      </c>
      <c r="G9" s="101">
        <f t="shared" si="0"/>
        <v>3602.46</v>
      </c>
    </row>
    <row r="10" spans="1:7" s="33" customFormat="1" ht="80.45" customHeight="1">
      <c r="A10" s="88">
        <v>9</v>
      </c>
      <c r="B10" s="103">
        <v>37</v>
      </c>
      <c r="C10" s="71" t="s">
        <v>157</v>
      </c>
      <c r="D10" s="104" t="s">
        <v>104</v>
      </c>
      <c r="E10" s="105" t="s">
        <v>105</v>
      </c>
      <c r="F10" s="106">
        <v>459424.74</v>
      </c>
      <c r="G10" s="101">
        <f t="shared" si="0"/>
        <v>9188.4948000000004</v>
      </c>
    </row>
    <row r="11" spans="1:7" s="96" customFormat="1" ht="96.6" customHeight="1">
      <c r="A11" s="88">
        <v>10</v>
      </c>
      <c r="B11" s="71">
        <v>38</v>
      </c>
      <c r="C11" s="71" t="s">
        <v>157</v>
      </c>
      <c r="D11" s="72" t="s">
        <v>4</v>
      </c>
      <c r="E11" s="87" t="s">
        <v>5</v>
      </c>
      <c r="F11" s="90">
        <v>535439.25</v>
      </c>
      <c r="G11" s="101">
        <f t="shared" si="0"/>
        <v>10708.785</v>
      </c>
    </row>
    <row r="12" spans="1:7" s="96" customFormat="1" ht="83.25" customHeight="1">
      <c r="A12" s="88">
        <v>11</v>
      </c>
      <c r="B12" s="71">
        <v>39</v>
      </c>
      <c r="C12" s="103" t="s">
        <v>157</v>
      </c>
      <c r="D12" s="104" t="s">
        <v>154</v>
      </c>
      <c r="E12" s="105" t="s">
        <v>155</v>
      </c>
      <c r="F12" s="106">
        <v>583841</v>
      </c>
      <c r="G12" s="101">
        <f t="shared" si="0"/>
        <v>11676.82</v>
      </c>
    </row>
    <row r="13" spans="1:7" s="115" customFormat="1" ht="60.6" customHeight="1">
      <c r="A13" s="107">
        <v>12</v>
      </c>
      <c r="B13" s="108">
        <v>40</v>
      </c>
      <c r="C13" s="108" t="s">
        <v>157</v>
      </c>
      <c r="D13" s="109" t="s">
        <v>115</v>
      </c>
      <c r="E13" s="110" t="s">
        <v>120</v>
      </c>
      <c r="F13" s="111">
        <v>511351.22</v>
      </c>
      <c r="G13" s="101">
        <f t="shared" si="0"/>
        <v>10227.0244</v>
      </c>
    </row>
    <row r="14" spans="1:7" s="97" customFormat="1" ht="83.25" customHeight="1">
      <c r="A14" s="91">
        <v>13</v>
      </c>
      <c r="B14" s="92">
        <v>41</v>
      </c>
      <c r="C14" s="92" t="s">
        <v>159</v>
      </c>
      <c r="D14" s="93" t="s">
        <v>10</v>
      </c>
      <c r="E14" s="86" t="s">
        <v>11</v>
      </c>
      <c r="F14" s="112">
        <v>570745.65</v>
      </c>
      <c r="G14" s="101">
        <f t="shared" si="0"/>
        <v>11414.913</v>
      </c>
    </row>
    <row r="17" spans="3:5">
      <c r="E17" s="6">
        <f>444199+139642</f>
        <v>583841</v>
      </c>
    </row>
    <row r="19" spans="3:5" ht="18">
      <c r="C19" s="113" t="s">
        <v>157</v>
      </c>
    </row>
  </sheetData>
  <printOptions horizontalCentered="1"/>
  <pageMargins left="0.70866141732283505" right="0.70866141732283505" top="0.74803149606299202" bottom="0.74803149606299202" header="0.31496062992126" footer="0.31496062992126"/>
  <pageSetup paperSize="5"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Abstract</vt:lpstr>
      <vt:lpstr>33KV+11KV LINES</vt:lpstr>
      <vt:lpstr>DTRs</vt:lpstr>
      <vt:lpstr>PTR'S</vt:lpstr>
      <vt:lpstr>PTR'S with cost</vt:lpstr>
      <vt:lpstr>33KV+11KV LINES cost</vt:lpstr>
      <vt:lpstr>PTR'S with cost (2)</vt:lpstr>
      <vt:lpstr>PTR'S with cost (3)</vt:lpstr>
      <vt:lpstr>PTR'S with cost (4)</vt:lpstr>
      <vt:lpstr>PTR'S with cost (5)</vt:lpstr>
      <vt:lpstr>'33KV+11KV LINES'!Print_Area</vt:lpstr>
      <vt:lpstr>'33KV+11KV LINES cost'!Print_Area</vt:lpstr>
      <vt:lpstr>Abstract!Print_Area</vt:lpstr>
      <vt:lpstr>'PTR''S'!Print_Area</vt:lpstr>
      <vt:lpstr>'PTR''S with cost'!Print_Area</vt:lpstr>
      <vt:lpstr>'PTR''S with cost (2)'!Print_Area</vt:lpstr>
      <vt:lpstr>'PTR''S with cost (3)'!Print_Area</vt:lpstr>
      <vt:lpstr>'PTR''S with cost (4)'!Print_Area</vt:lpstr>
      <vt:lpstr>'PTR''S with cost (5)'!Print_Area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2025-12-24T11:42:41Z</dcterms:modified>
</cp:coreProperties>
</file>